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a3fc632ce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b55b609da0894f0d"/>
    <x:sheet xmlns:r="http://schemas.openxmlformats.org/officeDocument/2006/relationships" name="Catering" sheetId="2" r:id="R6c2ae90f088645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hh:mm"/>
    <x:numFmt numFmtId="202" formatCode="0%"/>
    <x:numFmt numFmtId="203" formatCode="&quot;£&quot;#,##0.00"/>
  </x:numFmts>
  <x:fonts count="14">
    <x:font>
      <x:sz val="11"/>
      <x:name val="Carlito"/>
    </x:font>
    <x:font>
      <x:sz val="10"/>
      <x:color rgb="FF221C19"/>
      <x:name val="Arial"/>
    </x:font>
    <x:font>
      <x:b/>
      <x:sz val="17"/>
      <x:color rgb="FFCC483F"/>
      <x:name val="Arial"/>
    </x:font>
    <x:font>
      <x:sz val="10"/>
      <x:color rgb="FF58605B"/>
      <x:name val="Arial"/>
    </x:font>
    <x:font>
      <x:b/>
      <x:sz val="9"/>
      <x:color rgb="FFCC483F"/>
      <x:name val="Arial"/>
    </x:font>
    <x:font>
      <x:b/>
      <x:sz val="9"/>
      <x:color rgb="FF58605B"/>
      <x:name val="Arial"/>
    </x:font>
    <x:font>
      <x:b/>
      <x:sz val="16"/>
      <x:color rgb="FF882919"/>
      <x:name val="Arial"/>
    </x:font>
    <x:font>
      <x:b/>
      <x:sz val="10"/>
      <x:color rgb="FFFFFFFF"/>
      <x:name val="Arial"/>
    </x:font>
    <x:font>
      <x:b/>
      <x:sz val="17"/>
      <x:color rgb="FFC76631"/>
      <x:name val="Arial"/>
    </x:font>
    <x:font>
      <x:b/>
      <x:sz val="9"/>
      <x:color rgb="FFC76631"/>
      <x:name val="Arial"/>
    </x:font>
    <x:font>
      <x:b/>
      <x:sz val="16"/>
      <x:color rgb="FFC76631"/>
      <x:name val="Arial"/>
    </x:font>
    <x:font>
      <x:b/>
      <x:sz val="16"/>
      <x:color rgb="FF1C3145"/>
      <x:name val="Arial"/>
    </x:font>
    <x:font>
      <x:b/>
      <x:sz val="9"/>
      <x:color rgb="FFC94C43"/>
      <x:name val="Arial"/>
    </x:font>
    <x:font>
      <x:b/>
      <x:sz val="9"/>
      <x:color rgb="FF52616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CC483F"/>
      </x:patternFill>
    </x:fill>
    <x:fill>
      <x:patternFill patternType="solid">
        <x:fgColor rgb="FFFCFCF8"/>
      </x:patternFill>
    </x:fill>
    <x:fill>
      <x:patternFill patternType="solid">
        <x:fgColor rgb="FFFFF7D2"/>
      </x:patternFill>
    </x:fill>
    <x:fill>
      <x:patternFill patternType="solid">
        <x:fgColor rgb="FFE2E4E1"/>
      </x:patternFill>
    </x:fill>
    <x:fill>
      <x:patternFill patternType="solid">
        <x:fgColor rgb="FFC76631"/>
      </x:patternFill>
    </x:fill>
    <x:fill>
      <x:patternFill patternType="solid">
        <x:fgColor rgb="FF1C3145"/>
      </x:patternFill>
    </x:fill>
  </x:fills>
  <x:borders count="4">
    <x:border/>
    <x:border>
      <x:bottom style="medium">
        <x:color rgb="FFCC483F"/>
      </x:bottom>
    </x:border>
    <x:border>
      <x:bottom style="medium">
        <x:color rgb="FFC76631"/>
      </x:bottom>
    </x:border>
    <x:border>
      <x:bottom style="medium">
        <x:color rgb="FFC94C43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3" fontId="10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/>
    </x:xf>
    <x:xf numFmtId="0" fontId="11" fillId="0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11" fillId="0" borderId="2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203" fontId="1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882919"/>
      </x:font>
      <x:fill>
        <x:patternFill>
          <x:bgColor rgb="FFFCE5E2"/>
        </x:patternFill>
      </x:fill>
    </x:dxf>
    <x:dxf>
      <x:font>
        <x:b/>
        <x:color rgb="FF882919"/>
      </x:font>
      <x:fill>
        <x:patternFill>
          <x:bgColor rgb="FFFCE5E2"/>
        </x:patternFill>
      </x:fill>
    </x:dxf>
    <x:dxf>
      <x:font>
        <x:b/>
        <x:color rgb="FF882919"/>
      </x:font>
      <x:fill>
        <x:patternFill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17a571502480c" /><Relationship Type="http://schemas.openxmlformats.org/officeDocument/2006/relationships/theme" Target="/xl/theme/theme1.xml" Id="R41b5263e9501400a" /><Relationship Type="http://schemas.openxmlformats.org/officeDocument/2006/relationships/sharedStrings" Target="/xl/sharedStrings.xml" Id="Raf95f4d2e5664165" /><Relationship Type="http://schemas.openxmlformats.org/officeDocument/2006/relationships/worksheet" Target="/xl/worksheets/sheet1.xml" Id="Rb55b609da0894f0d" /><Relationship Type="http://schemas.openxmlformats.org/officeDocument/2006/relationships/worksheet" Target="/xl/worksheets/sheet2.xml" Id="R6c2ae90f088645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584b8dee62540e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91a91a4f38f4743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b2ef6b83-104d-47b8-b81f-035efca9f8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84b8dee62540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49fde6e4-9c65-41ed-ada4-a6cdbf3a37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1a91a4f38f47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425873e29d46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31f029bd4ead4e23" /></Relationships>
</file>

<file path=xl/worksheets/sheet1.xml><?xml version="1.0" encoding="utf-8"?>
<x:worksheet xmlns:x="http://schemas.openxmlformats.org/spreadsheetml/2006/main">
  <x:sheetPr>
    <x:tabColor rgb="FF1C314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17" hidden="0" customWidth="1"/>
    <x:col min="3" max="3" width="13" hidden="0" customWidth="1"/>
    <x:col min="4" max="4" width="13" hidden="0" customWidth="1"/>
    <x:col min="5" max="5" width="18" hidden="0" customWidth="1"/>
    <x:col min="6" max="6" width="29" hidden="0" customWidth="1"/>
    <x:col min="7" max="7" width="12" hidden="0" customWidth="1"/>
    <x:col min="8" max="8" width="14" hidden="0" customWidth="1"/>
    <x:col min="9" max="9" width="16" hidden="0" customWidth="1"/>
    <x:col min="10" max="10" width="18" hidden="0" customWidth="1"/>
    <x:col min="11" max="11" width="18" hidden="0" customWidth="1"/>
    <x:col min="12" max="12" width="19" hidden="0" customWidth="1"/>
    <x:col min="13" max="13" width="18" hidden="0" customWidth="1"/>
    <x:col min="14" max="14" width="26" hidden="0" customWidth="1"/>
  </x:cols>
  <x:sheetData>
    <x:row r="2" ht="33" customHeight="1">
      <x:c r="A2" s="32" t="str">
        <x:v>Event and visitor schedule</x:v>
      </x:c>
      <x:c r="B2" s="33"/>
      <x:c r="C2" s="33"/>
      <x:c r="D2" s="33"/>
      <x:c r="E2" s="33"/>
      <x:c r="F2" s="33"/>
      <x:c r="G2" s="33"/>
      <x:c r="H2" s="33"/>
      <x:c r="I2" s="33"/>
      <x:c r="J2" s="2"/>
      <x:c r="K2" s="2"/>
      <x:c r="L2" s="2"/>
      <x:c r="M2" s="2"/>
      <x:c r="N2" s="2"/>
    </x:row>
    <x:row r="3">
      <x:c r="A3" s="37" t="str">
        <x:v>PLANNED EVENTS</x:v>
      </x:c>
      <x:c r="B3" s="2"/>
      <x:c r="C3" s="2"/>
      <x:c r="D3" s="7" t="str">
        <x:v>ROOM CLASHES</x:v>
      </x:c>
      <x:c r="E3" s="2"/>
      <x:c r="F3" s="2"/>
      <x:c r="G3" s="7" t="str">
        <x:v>CAPACITY ALERTS</x:v>
      </x:c>
      <x:c r="H3" s="2"/>
      <x:c r="I3" s="2"/>
      <x:c r="J3" s="2"/>
      <x:c r="K3" s="2"/>
      <x:c r="L3" s="2"/>
      <x:c r="M3" s="2"/>
      <x:c r="N3" s="2"/>
    </x:row>
    <x:row r="4" ht="29" customHeight="1">
      <x:c r="A4" s="35" t="n">
        <x:f>COUNTA(F11:F90)</x:f>
        <x:v>0</x:v>
      </x:c>
      <x:c r="B4" s="2"/>
      <x:c r="C4" s="2"/>
      <x:c r="D4" s="35" t="n">
        <x:f>COUNTIF(M11:M90,"Room clash")</x:f>
        <x:v>0</x:v>
      </x:c>
      <x:c r="E4" s="2"/>
      <x:c r="F4" s="2"/>
      <x:c r="G4" s="35" t="n">
        <x:f>COUNTIF(L11:L90,"Over capacity")</x:f>
        <x:v>0</x:v>
      </x:c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5" t="str">
        <x:v>Count staff and visitors towards capacity. Engine Room: 60 people. Enter other space limits.</x:v>
      </x:c>
      <x:c r="B6" s="5"/>
      <x:c r="C6" s="5"/>
      <x:c r="D6" s="5"/>
      <x:c r="E6" s="5"/>
      <x:c r="F6" s="5"/>
      <x:c r="G6" s="5"/>
      <x:c r="H6" s="5"/>
      <x:c r="I6" s="5"/>
      <x:c r="J6" s="2"/>
      <x:c r="K6" s="2"/>
      <x:c r="L6" s="2"/>
      <x:c r="M6" s="2"/>
      <x:c r="N6" s="2"/>
    </x:row>
    <x:row r="7">
      <x:c r="A7" s="36" t="str">
        <x:v>REGENT’S WHARF  ·  Developed by Arlean Carlos</x:v>
      </x:c>
      <x:c r="B7" s="6"/>
      <x:c r="C7" s="6"/>
      <x:c r="D7" s="6"/>
      <x:c r="E7" s="6"/>
      <x:c r="F7" s="6"/>
      <x:c r="G7" s="6"/>
      <x:c r="H7" s="6"/>
      <x:c r="I7" s="6"/>
      <x:c r="J7" s="2"/>
      <x:c r="K7" s="2"/>
      <x:c r="L7" s="2"/>
      <x:c r="M7" s="2"/>
      <x:c r="N7" s="2"/>
    </x:row>
    <x:row r="8">
      <x:c r="A8" s="2" t="str">
        <x:v>Use a unique ID and an exact space name for conflict checks. Enter times in 24-hour format.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4" customHeight="1">
      <x:c r="A10" s="34" t="str">
        <x:v>Event ID</x:v>
      </x:c>
      <x:c r="B10" s="34" t="str">
        <x:v>Date</x:v>
      </x:c>
      <x:c r="C10" s="34" t="str">
        <x:v>Start</x:v>
      </x:c>
      <x:c r="D10" s="34" t="str">
        <x:v>End</x:v>
      </x:c>
      <x:c r="E10" s="34" t="str">
        <x:v>Space</x:v>
      </x:c>
      <x:c r="F10" s="34" t="str">
        <x:v>Event / host</x:v>
      </x:c>
      <x:c r="G10" s="34" t="str">
        <x:v>Staff</x:v>
      </x:c>
      <x:c r="H10" s="34" t="str">
        <x:v>Visitors</x:v>
      </x:c>
      <x:c r="I10" s="34" t="str">
        <x:v>Total people</x:v>
      </x:c>
      <x:c r="J10" s="34" t="str">
        <x:v>Other space limit</x:v>
      </x:c>
      <x:c r="K10" s="34" t="str">
        <x:v>Capacity used</x:v>
      </x:c>
      <x:c r="L10" s="34" t="str">
        <x:v>Capacity</x:v>
      </x:c>
      <x:c r="M10" s="34" t="str">
        <x:v>Overlap</x:v>
      </x:c>
      <x:c r="N10" s="34" t="str">
        <x:v>Next step</x:v>
      </x:c>
    </x:row>
    <x:row r="11" ht="24" customHeight="1">
      <x:c r="A11" s="14"/>
      <x:c r="B11" s="16"/>
      <x:c r="C11" s="17"/>
      <x:c r="D11" s="17"/>
      <x:c r="E11" s="14"/>
      <x:c r="F11" s="14"/>
      <x:c r="G11" s="14"/>
      <x:c r="H11" s="14"/>
      <x:c r="I11" s="15" t="str">
        <x:f>IF(OR(A11="",COUNT(G11)=0,COUNT(H11)=0),"",G11+H11)</x:f>
      </x:c>
      <x:c r="J11" s="14"/>
      <x:c r="K11" s="18" t="str">
        <x:f>IF(OR(COUNT(I11)=0,E11=""),"",IF(E11="Engine Room",I11/60,IF(OR(COUNT(J11)=0,J11&lt;=0),"",I11/J11)))</x:f>
      </x:c>
      <x:c r="L11" s="15" t="str">
        <x:f>IF(A11="","",IF(OR(COUNT(G11)=0,COUNT(H11)=0),"Add counts",IF(AND(E11&lt;&gt;"Engine Room",OR(COUNT(J11)=0,J11&lt;=0)),"Set capacity",IF(K11&gt;1,"Over capacity","Within capacity"))))</x:f>
      </x:c>
      <x:c r="M11" s="15" t="str">
        <x:f>IF(A11="","",IF(OR(COUNT(B11)=0,COUNT(C11)=0,COUNT(D11)=0,E11=""),"Add time / space",IF(C11&gt;=D11,"Check times",IF(COUNTIFS($B$11:$B$90,B11,$E$11:$E$90,E11,$C$11:$C$90,"&lt;"&amp;D11,$D$11:$D$90,"&gt;"&amp;C11)&gt;1,"Room clash","Clear"))))</x:f>
      </x:c>
      <x:c r="N11" s="15" t="str">
        <x:f>IF(A11="","",IF(COUNTIF($A$11:$A$90,A11)&gt;1,"Duplicate ID",IF(F11="","Add event name",IF(L11="Over capacity","Reduce attendance",IF(L11="Set capacity","Set capacity",IF(M11="Room clash","Resolve clash",IF(M11="Check times","Fix times",IF(OR(L11="Add counts",M11="Add time / space"),"Complete event","Ready"))))))))</x:f>
      </x:c>
    </x:row>
    <x:row r="12" ht="24" customHeight="1">
      <x:c r="A12" s="14"/>
      <x:c r="B12" s="16"/>
      <x:c r="C12" s="17"/>
      <x:c r="D12" s="17"/>
      <x:c r="E12" s="14"/>
      <x:c r="F12" s="14"/>
      <x:c r="G12" s="14"/>
      <x:c r="H12" s="14"/>
      <x:c r="I12" s="15" t="str">
        <x:f>IF(OR(A12="",COUNT(G12)=0,COUNT(H12)=0),"",G12+H12)</x:f>
      </x:c>
      <x:c r="J12" s="14"/>
      <x:c r="K12" s="18" t="str">
        <x:f>IF(OR(COUNT(I12)=0,E12=""),"",IF(E12="Engine Room",I12/60,IF(OR(COUNT(J12)=0,J12&lt;=0),"",I12/J12)))</x:f>
      </x:c>
      <x:c r="L12" s="15" t="str">
        <x:f>IF(A12="","",IF(OR(COUNT(G12)=0,COUNT(H12)=0),"Add counts",IF(AND(E12&lt;&gt;"Engine Room",OR(COUNT(J12)=0,J12&lt;=0)),"Set capacity",IF(K12&gt;1,"Over capacity","Within capacity"))))</x:f>
      </x:c>
      <x:c r="M12" s="15" t="str">
        <x:f>IF(A12="","",IF(OR(COUNT(B12)=0,COUNT(C12)=0,COUNT(D12)=0,E12=""),"Add time / space",IF(C12&gt;=D12,"Check times",IF(COUNTIFS($B$11:$B$90,B12,$E$11:$E$90,E12,$C$11:$C$90,"&lt;"&amp;D12,$D$11:$D$90,"&gt;"&amp;C12)&gt;1,"Room clash","Clear"))))</x:f>
      </x:c>
      <x:c r="N12" s="15" t="str">
        <x:f>IF(A12="","",IF(COUNTIF($A$11:$A$90,A12)&gt;1,"Duplicate ID",IF(F12="","Add event name",IF(L12="Over capacity","Reduce attendance",IF(L12="Set capacity","Set capacity",IF(M12="Room clash","Resolve clash",IF(M12="Check times","Fix times",IF(OR(L12="Add counts",M12="Add time / space"),"Complete event","Ready"))))))))</x:f>
      </x:c>
    </x:row>
    <x:row r="13" ht="24" customHeight="1">
      <x:c r="A13" s="14"/>
      <x:c r="B13" s="16"/>
      <x:c r="C13" s="17"/>
      <x:c r="D13" s="17"/>
      <x:c r="E13" s="14"/>
      <x:c r="F13" s="14"/>
      <x:c r="G13" s="14"/>
      <x:c r="H13" s="14"/>
      <x:c r="I13" s="15" t="str">
        <x:f>IF(OR(A13="",COUNT(G13)=0,COUNT(H13)=0),"",G13+H13)</x:f>
      </x:c>
      <x:c r="J13" s="14"/>
      <x:c r="K13" s="18" t="str">
        <x:f>IF(OR(COUNT(I13)=0,E13=""),"",IF(E13="Engine Room",I13/60,IF(OR(COUNT(J13)=0,J13&lt;=0),"",I13/J13)))</x:f>
      </x:c>
      <x:c r="L13" s="15" t="str">
        <x:f>IF(A13="","",IF(OR(COUNT(G13)=0,COUNT(H13)=0),"Add counts",IF(AND(E13&lt;&gt;"Engine Room",OR(COUNT(J13)=0,J13&lt;=0)),"Set capacity",IF(K13&gt;1,"Over capacity","Within capacity"))))</x:f>
      </x:c>
      <x:c r="M13" s="15" t="str">
        <x:f>IF(A13="","",IF(OR(COUNT(B13)=0,COUNT(C13)=0,COUNT(D13)=0,E13=""),"Add time / space",IF(C13&gt;=D13,"Check times",IF(COUNTIFS($B$11:$B$90,B13,$E$11:$E$90,E13,$C$11:$C$90,"&lt;"&amp;D13,$D$11:$D$90,"&gt;"&amp;C13)&gt;1,"Room clash","Clear"))))</x:f>
      </x:c>
      <x:c r="N13" s="15" t="str">
        <x:f>IF(A13="","",IF(COUNTIF($A$11:$A$90,A13)&gt;1,"Duplicate ID",IF(F13="","Add event name",IF(L13="Over capacity","Reduce attendance",IF(L13="Set capacity","Set capacity",IF(M13="Room clash","Resolve clash",IF(M13="Check times","Fix times",IF(OR(L13="Add counts",M13="Add time / space"),"Complete event","Ready"))))))))</x:f>
      </x:c>
    </x:row>
    <x:row r="14" ht="24" customHeight="1">
      <x:c r="A14" s="14"/>
      <x:c r="B14" s="16"/>
      <x:c r="C14" s="17"/>
      <x:c r="D14" s="17"/>
      <x:c r="E14" s="14"/>
      <x:c r="F14" s="14"/>
      <x:c r="G14" s="14"/>
      <x:c r="H14" s="14"/>
      <x:c r="I14" s="15" t="str">
        <x:f>IF(OR(A14="",COUNT(G14)=0,COUNT(H14)=0),"",G14+H14)</x:f>
      </x:c>
      <x:c r="J14" s="14"/>
      <x:c r="K14" s="18" t="str">
        <x:f>IF(OR(COUNT(I14)=0,E14=""),"",IF(E14="Engine Room",I14/60,IF(OR(COUNT(J14)=0,J14&lt;=0),"",I14/J14)))</x:f>
      </x:c>
      <x:c r="L14" s="15" t="str">
        <x:f>IF(A14="","",IF(OR(COUNT(G14)=0,COUNT(H14)=0),"Add counts",IF(AND(E14&lt;&gt;"Engine Room",OR(COUNT(J14)=0,J14&lt;=0)),"Set capacity",IF(K14&gt;1,"Over capacity","Within capacity"))))</x:f>
      </x:c>
      <x:c r="M14" s="15" t="str">
        <x:f>IF(A14="","",IF(OR(COUNT(B14)=0,COUNT(C14)=0,COUNT(D14)=0,E14=""),"Add time / space",IF(C14&gt;=D14,"Check times",IF(COUNTIFS($B$11:$B$90,B14,$E$11:$E$90,E14,$C$11:$C$90,"&lt;"&amp;D14,$D$11:$D$90,"&gt;"&amp;C14)&gt;1,"Room clash","Clear"))))</x:f>
      </x:c>
      <x:c r="N14" s="15" t="str">
        <x:f>IF(A14="","",IF(COUNTIF($A$11:$A$90,A14)&gt;1,"Duplicate ID",IF(F14="","Add event name",IF(L14="Over capacity","Reduce attendance",IF(L14="Set capacity","Set capacity",IF(M14="Room clash","Resolve clash",IF(M14="Check times","Fix times",IF(OR(L14="Add counts",M14="Add time / space"),"Complete event","Ready"))))))))</x:f>
      </x:c>
    </x:row>
    <x:row r="15" ht="24" customHeight="1">
      <x:c r="A15" s="14"/>
      <x:c r="B15" s="16"/>
      <x:c r="C15" s="17"/>
      <x:c r="D15" s="17"/>
      <x:c r="E15" s="14"/>
      <x:c r="F15" s="14"/>
      <x:c r="G15" s="14"/>
      <x:c r="H15" s="14"/>
      <x:c r="I15" s="15" t="str">
        <x:f>IF(OR(A15="",COUNT(G15)=0,COUNT(H15)=0),"",G15+H15)</x:f>
      </x:c>
      <x:c r="J15" s="14"/>
      <x:c r="K15" s="18" t="str">
        <x:f>IF(OR(COUNT(I15)=0,E15=""),"",IF(E15="Engine Room",I15/60,IF(OR(COUNT(J15)=0,J15&lt;=0),"",I15/J15)))</x:f>
      </x:c>
      <x:c r="L15" s="15" t="str">
        <x:f>IF(A15="","",IF(OR(COUNT(G15)=0,COUNT(H15)=0),"Add counts",IF(AND(E15&lt;&gt;"Engine Room",OR(COUNT(J15)=0,J15&lt;=0)),"Set capacity",IF(K15&gt;1,"Over capacity","Within capacity"))))</x:f>
      </x:c>
      <x:c r="M15" s="15" t="str">
        <x:f>IF(A15="","",IF(OR(COUNT(B15)=0,COUNT(C15)=0,COUNT(D15)=0,E15=""),"Add time / space",IF(C15&gt;=D15,"Check times",IF(COUNTIFS($B$11:$B$90,B15,$E$11:$E$90,E15,$C$11:$C$90,"&lt;"&amp;D15,$D$11:$D$90,"&gt;"&amp;C15)&gt;1,"Room clash","Clear"))))</x:f>
      </x:c>
      <x:c r="N15" s="15" t="str">
        <x:f>IF(A15="","",IF(COUNTIF($A$11:$A$90,A15)&gt;1,"Duplicate ID",IF(F15="","Add event name",IF(L15="Over capacity","Reduce attendance",IF(L15="Set capacity","Set capacity",IF(M15="Room clash","Resolve clash",IF(M15="Check times","Fix times",IF(OR(L15="Add counts",M15="Add time / space"),"Complete event","Ready"))))))))</x:f>
      </x:c>
    </x:row>
    <x:row r="16" ht="24" customHeight="1">
      <x:c r="A16" s="14"/>
      <x:c r="B16" s="16"/>
      <x:c r="C16" s="17"/>
      <x:c r="D16" s="17"/>
      <x:c r="E16" s="14"/>
      <x:c r="F16" s="14"/>
      <x:c r="G16" s="14"/>
      <x:c r="H16" s="14"/>
      <x:c r="I16" s="15" t="str">
        <x:f>IF(OR(A16="",COUNT(G16)=0,COUNT(H16)=0),"",G16+H16)</x:f>
      </x:c>
      <x:c r="J16" s="14"/>
      <x:c r="K16" s="18" t="str">
        <x:f>IF(OR(COUNT(I16)=0,E16=""),"",IF(E16="Engine Room",I16/60,IF(OR(COUNT(J16)=0,J16&lt;=0),"",I16/J16)))</x:f>
      </x:c>
      <x:c r="L16" s="15" t="str">
        <x:f>IF(A16="","",IF(OR(COUNT(G16)=0,COUNT(H16)=0),"Add counts",IF(AND(E16&lt;&gt;"Engine Room",OR(COUNT(J16)=0,J16&lt;=0)),"Set capacity",IF(K16&gt;1,"Over capacity","Within capacity"))))</x:f>
      </x:c>
      <x:c r="M16" s="15" t="str">
        <x:f>IF(A16="","",IF(OR(COUNT(B16)=0,COUNT(C16)=0,COUNT(D16)=0,E16=""),"Add time / space",IF(C16&gt;=D16,"Check times",IF(COUNTIFS($B$11:$B$90,B16,$E$11:$E$90,E16,$C$11:$C$90,"&lt;"&amp;D16,$D$11:$D$90,"&gt;"&amp;C16)&gt;1,"Room clash","Clear"))))</x:f>
      </x:c>
      <x:c r="N16" s="15" t="str">
        <x:f>IF(A16="","",IF(COUNTIF($A$11:$A$90,A16)&gt;1,"Duplicate ID",IF(F16="","Add event name",IF(L16="Over capacity","Reduce attendance",IF(L16="Set capacity","Set capacity",IF(M16="Room clash","Resolve clash",IF(M16="Check times","Fix times",IF(OR(L16="Add counts",M16="Add time / space"),"Complete event","Ready"))))))))</x:f>
      </x:c>
    </x:row>
    <x:row r="17" ht="24" customHeight="1">
      <x:c r="A17" s="14"/>
      <x:c r="B17" s="16"/>
      <x:c r="C17" s="17"/>
      <x:c r="D17" s="17"/>
      <x:c r="E17" s="14"/>
      <x:c r="F17" s="14"/>
      <x:c r="G17" s="14"/>
      <x:c r="H17" s="14"/>
      <x:c r="I17" s="15" t="str">
        <x:f>IF(OR(A17="",COUNT(G17)=0,COUNT(H17)=0),"",G17+H17)</x:f>
      </x:c>
      <x:c r="J17" s="14"/>
      <x:c r="K17" s="18" t="str">
        <x:f>IF(OR(COUNT(I17)=0,E17=""),"",IF(E17="Engine Room",I17/60,IF(OR(COUNT(J17)=0,J17&lt;=0),"",I17/J17)))</x:f>
      </x:c>
      <x:c r="L17" s="15" t="str">
        <x:f>IF(A17="","",IF(OR(COUNT(G17)=0,COUNT(H17)=0),"Add counts",IF(AND(E17&lt;&gt;"Engine Room",OR(COUNT(J17)=0,J17&lt;=0)),"Set capacity",IF(K17&gt;1,"Over capacity","Within capacity"))))</x:f>
      </x:c>
      <x:c r="M17" s="15" t="str">
        <x:f>IF(A17="","",IF(OR(COUNT(B17)=0,COUNT(C17)=0,COUNT(D17)=0,E17=""),"Add time / space",IF(C17&gt;=D17,"Check times",IF(COUNTIFS($B$11:$B$90,B17,$E$11:$E$90,E17,$C$11:$C$90,"&lt;"&amp;D17,$D$11:$D$90,"&gt;"&amp;C17)&gt;1,"Room clash","Clear"))))</x:f>
      </x:c>
      <x:c r="N17" s="15" t="str">
        <x:f>IF(A17="","",IF(COUNTIF($A$11:$A$90,A17)&gt;1,"Duplicate ID",IF(F17="","Add event name",IF(L17="Over capacity","Reduce attendance",IF(L17="Set capacity","Set capacity",IF(M17="Room clash","Resolve clash",IF(M17="Check times","Fix times",IF(OR(L17="Add counts",M17="Add time / space"),"Complete event","Ready"))))))))</x:f>
      </x:c>
    </x:row>
    <x:row r="18" ht="24" customHeight="1">
      <x:c r="A18" s="14"/>
      <x:c r="B18" s="16"/>
      <x:c r="C18" s="17"/>
      <x:c r="D18" s="17"/>
      <x:c r="E18" s="14"/>
      <x:c r="F18" s="14"/>
      <x:c r="G18" s="14"/>
      <x:c r="H18" s="14"/>
      <x:c r="I18" s="15" t="str">
        <x:f>IF(OR(A18="",COUNT(G18)=0,COUNT(H18)=0),"",G18+H18)</x:f>
      </x:c>
      <x:c r="J18" s="14"/>
      <x:c r="K18" s="18" t="str">
        <x:f>IF(OR(COUNT(I18)=0,E18=""),"",IF(E18="Engine Room",I18/60,IF(OR(COUNT(J18)=0,J18&lt;=0),"",I18/J18)))</x:f>
      </x:c>
      <x:c r="L18" s="15" t="str">
        <x:f>IF(A18="","",IF(OR(COUNT(G18)=0,COUNT(H18)=0),"Add counts",IF(AND(E18&lt;&gt;"Engine Room",OR(COUNT(J18)=0,J18&lt;=0)),"Set capacity",IF(K18&gt;1,"Over capacity","Within capacity"))))</x:f>
      </x:c>
      <x:c r="M18" s="15" t="str">
        <x:f>IF(A18="","",IF(OR(COUNT(B18)=0,COUNT(C18)=0,COUNT(D18)=0,E18=""),"Add time / space",IF(C18&gt;=D18,"Check times",IF(COUNTIFS($B$11:$B$90,B18,$E$11:$E$90,E18,$C$11:$C$90,"&lt;"&amp;D18,$D$11:$D$90,"&gt;"&amp;C18)&gt;1,"Room clash","Clear"))))</x:f>
      </x:c>
      <x:c r="N18" s="15" t="str">
        <x:f>IF(A18="","",IF(COUNTIF($A$11:$A$90,A18)&gt;1,"Duplicate ID",IF(F18="","Add event name",IF(L18="Over capacity","Reduce attendance",IF(L18="Set capacity","Set capacity",IF(M18="Room clash","Resolve clash",IF(M18="Check times","Fix times",IF(OR(L18="Add counts",M18="Add time / space"),"Complete event","Ready"))))))))</x:f>
      </x:c>
    </x:row>
    <x:row r="19" ht="24" customHeight="1">
      <x:c r="A19" s="14"/>
      <x:c r="B19" s="16"/>
      <x:c r="C19" s="17"/>
      <x:c r="D19" s="17"/>
      <x:c r="E19" s="14"/>
      <x:c r="F19" s="14"/>
      <x:c r="G19" s="14"/>
      <x:c r="H19" s="14"/>
      <x:c r="I19" s="15" t="str">
        <x:f>IF(OR(A19="",COUNT(G19)=0,COUNT(H19)=0),"",G19+H19)</x:f>
      </x:c>
      <x:c r="J19" s="14"/>
      <x:c r="K19" s="18" t="str">
        <x:f>IF(OR(COUNT(I19)=0,E19=""),"",IF(E19="Engine Room",I19/60,IF(OR(COUNT(J19)=0,J19&lt;=0),"",I19/J19)))</x:f>
      </x:c>
      <x:c r="L19" s="15" t="str">
        <x:f>IF(A19="","",IF(OR(COUNT(G19)=0,COUNT(H19)=0),"Add counts",IF(AND(E19&lt;&gt;"Engine Room",OR(COUNT(J19)=0,J19&lt;=0)),"Set capacity",IF(K19&gt;1,"Over capacity","Within capacity"))))</x:f>
      </x:c>
      <x:c r="M19" s="15" t="str">
        <x:f>IF(A19="","",IF(OR(COUNT(B19)=0,COUNT(C19)=0,COUNT(D19)=0,E19=""),"Add time / space",IF(C19&gt;=D19,"Check times",IF(COUNTIFS($B$11:$B$90,B19,$E$11:$E$90,E19,$C$11:$C$90,"&lt;"&amp;D19,$D$11:$D$90,"&gt;"&amp;C19)&gt;1,"Room clash","Clear"))))</x:f>
      </x:c>
      <x:c r="N19" s="15" t="str">
        <x:f>IF(A19="","",IF(COUNTIF($A$11:$A$90,A19)&gt;1,"Duplicate ID",IF(F19="","Add event name",IF(L19="Over capacity","Reduce attendance",IF(L19="Set capacity","Set capacity",IF(M19="Room clash","Resolve clash",IF(M19="Check times","Fix times",IF(OR(L19="Add counts",M19="Add time / space"),"Complete event","Ready"))))))))</x:f>
      </x:c>
    </x:row>
    <x:row r="20" ht="24" customHeight="1">
      <x:c r="A20" s="14"/>
      <x:c r="B20" s="16"/>
      <x:c r="C20" s="17"/>
      <x:c r="D20" s="17"/>
      <x:c r="E20" s="14"/>
      <x:c r="F20" s="14"/>
      <x:c r="G20" s="14"/>
      <x:c r="H20" s="14"/>
      <x:c r="I20" s="15" t="str">
        <x:f>IF(OR(A20="",COUNT(G20)=0,COUNT(H20)=0),"",G20+H20)</x:f>
      </x:c>
      <x:c r="J20" s="14"/>
      <x:c r="K20" s="18" t="str">
        <x:f>IF(OR(COUNT(I20)=0,E20=""),"",IF(E20="Engine Room",I20/60,IF(OR(COUNT(J20)=0,J20&lt;=0),"",I20/J20)))</x:f>
      </x:c>
      <x:c r="L20" s="15" t="str">
        <x:f>IF(A20="","",IF(OR(COUNT(G20)=0,COUNT(H20)=0),"Add counts",IF(AND(E20&lt;&gt;"Engine Room",OR(COUNT(J20)=0,J20&lt;=0)),"Set capacity",IF(K20&gt;1,"Over capacity","Within capacity"))))</x:f>
      </x:c>
      <x:c r="M20" s="15" t="str">
        <x:f>IF(A20="","",IF(OR(COUNT(B20)=0,COUNT(C20)=0,COUNT(D20)=0,E20=""),"Add time / space",IF(C20&gt;=D20,"Check times",IF(COUNTIFS($B$11:$B$90,B20,$E$11:$E$90,E20,$C$11:$C$90,"&lt;"&amp;D20,$D$11:$D$90,"&gt;"&amp;C20)&gt;1,"Room clash","Clear"))))</x:f>
      </x:c>
      <x:c r="N20" s="15" t="str">
        <x:f>IF(A20="","",IF(COUNTIF($A$11:$A$90,A20)&gt;1,"Duplicate ID",IF(F20="","Add event name",IF(L20="Over capacity","Reduce attendance",IF(L20="Set capacity","Set capacity",IF(M20="Room clash","Resolve clash",IF(M20="Check times","Fix times",IF(OR(L20="Add counts",M20="Add time / space"),"Complete event","Ready"))))))))</x:f>
      </x:c>
    </x:row>
    <x:row r="21" ht="24" customHeight="1">
      <x:c r="A21" s="14"/>
      <x:c r="B21" s="16"/>
      <x:c r="C21" s="17"/>
      <x:c r="D21" s="17"/>
      <x:c r="E21" s="14"/>
      <x:c r="F21" s="14"/>
      <x:c r="G21" s="14"/>
      <x:c r="H21" s="14"/>
      <x:c r="I21" s="15" t="str">
        <x:f>IF(OR(A21="",COUNT(G21)=0,COUNT(H21)=0),"",G21+H21)</x:f>
      </x:c>
      <x:c r="J21" s="14"/>
      <x:c r="K21" s="18" t="str">
        <x:f>IF(OR(COUNT(I21)=0,E21=""),"",IF(E21="Engine Room",I21/60,IF(OR(COUNT(J21)=0,J21&lt;=0),"",I21/J21)))</x:f>
      </x:c>
      <x:c r="L21" s="15" t="str">
        <x:f>IF(A21="","",IF(OR(COUNT(G21)=0,COUNT(H21)=0),"Add counts",IF(AND(E21&lt;&gt;"Engine Room",OR(COUNT(J21)=0,J21&lt;=0)),"Set capacity",IF(K21&gt;1,"Over capacity","Within capacity"))))</x:f>
      </x:c>
      <x:c r="M21" s="15" t="str">
        <x:f>IF(A21="","",IF(OR(COUNT(B21)=0,COUNT(C21)=0,COUNT(D21)=0,E21=""),"Add time / space",IF(C21&gt;=D21,"Check times",IF(COUNTIFS($B$11:$B$90,B21,$E$11:$E$90,E21,$C$11:$C$90,"&lt;"&amp;D21,$D$11:$D$90,"&gt;"&amp;C21)&gt;1,"Room clash","Clear"))))</x:f>
      </x:c>
      <x:c r="N21" s="15" t="str">
        <x:f>IF(A21="","",IF(COUNTIF($A$11:$A$90,A21)&gt;1,"Duplicate ID",IF(F21="","Add event name",IF(L21="Over capacity","Reduce attendance",IF(L21="Set capacity","Set capacity",IF(M21="Room clash","Resolve clash",IF(M21="Check times","Fix times",IF(OR(L21="Add counts",M21="Add time / space"),"Complete event","Ready"))))))))</x:f>
      </x:c>
    </x:row>
    <x:row r="22" ht="24" customHeight="1">
      <x:c r="A22" s="14"/>
      <x:c r="B22" s="16"/>
      <x:c r="C22" s="17"/>
      <x:c r="D22" s="17"/>
      <x:c r="E22" s="14"/>
      <x:c r="F22" s="14"/>
      <x:c r="G22" s="14"/>
      <x:c r="H22" s="14"/>
      <x:c r="I22" s="15" t="str">
        <x:f>IF(OR(A22="",COUNT(G22)=0,COUNT(H22)=0),"",G22+H22)</x:f>
      </x:c>
      <x:c r="J22" s="14"/>
      <x:c r="K22" s="18" t="str">
        <x:f>IF(OR(COUNT(I22)=0,E22=""),"",IF(E22="Engine Room",I22/60,IF(OR(COUNT(J22)=0,J22&lt;=0),"",I22/J22)))</x:f>
      </x:c>
      <x:c r="L22" s="15" t="str">
        <x:f>IF(A22="","",IF(OR(COUNT(G22)=0,COUNT(H22)=0),"Add counts",IF(AND(E22&lt;&gt;"Engine Room",OR(COUNT(J22)=0,J22&lt;=0)),"Set capacity",IF(K22&gt;1,"Over capacity","Within capacity"))))</x:f>
      </x:c>
      <x:c r="M22" s="15" t="str">
        <x:f>IF(A22="","",IF(OR(COUNT(B22)=0,COUNT(C22)=0,COUNT(D22)=0,E22=""),"Add time / space",IF(C22&gt;=D22,"Check times",IF(COUNTIFS($B$11:$B$90,B22,$E$11:$E$90,E22,$C$11:$C$90,"&lt;"&amp;D22,$D$11:$D$90,"&gt;"&amp;C22)&gt;1,"Room clash","Clear"))))</x:f>
      </x:c>
      <x:c r="N22" s="15" t="str">
        <x:f>IF(A22="","",IF(COUNTIF($A$11:$A$90,A22)&gt;1,"Duplicate ID",IF(F22="","Add event name",IF(L22="Over capacity","Reduce attendance",IF(L22="Set capacity","Set capacity",IF(M22="Room clash","Resolve clash",IF(M22="Check times","Fix times",IF(OR(L22="Add counts",M22="Add time / space"),"Complete event","Ready"))))))))</x:f>
      </x:c>
    </x:row>
    <x:row r="23" ht="24" customHeight="1">
      <x:c r="A23" s="14"/>
      <x:c r="B23" s="16"/>
      <x:c r="C23" s="17"/>
      <x:c r="D23" s="17"/>
      <x:c r="E23" s="14"/>
      <x:c r="F23" s="14"/>
      <x:c r="G23" s="14"/>
      <x:c r="H23" s="14"/>
      <x:c r="I23" s="15" t="str">
        <x:f>IF(OR(A23="",COUNT(G23)=0,COUNT(H23)=0),"",G23+H23)</x:f>
      </x:c>
      <x:c r="J23" s="14"/>
      <x:c r="K23" s="18" t="str">
        <x:f>IF(OR(COUNT(I23)=0,E23=""),"",IF(E23="Engine Room",I23/60,IF(OR(COUNT(J23)=0,J23&lt;=0),"",I23/J23)))</x:f>
      </x:c>
      <x:c r="L23" s="15" t="str">
        <x:f>IF(A23="","",IF(OR(COUNT(G23)=0,COUNT(H23)=0),"Add counts",IF(AND(E23&lt;&gt;"Engine Room",OR(COUNT(J23)=0,J23&lt;=0)),"Set capacity",IF(K23&gt;1,"Over capacity","Within capacity"))))</x:f>
      </x:c>
      <x:c r="M23" s="15" t="str">
        <x:f>IF(A23="","",IF(OR(COUNT(B23)=0,COUNT(C23)=0,COUNT(D23)=0,E23=""),"Add time / space",IF(C23&gt;=D23,"Check times",IF(COUNTIFS($B$11:$B$90,B23,$E$11:$E$90,E23,$C$11:$C$90,"&lt;"&amp;D23,$D$11:$D$90,"&gt;"&amp;C23)&gt;1,"Room clash","Clear"))))</x:f>
      </x:c>
      <x:c r="N23" s="15" t="str">
        <x:f>IF(A23="","",IF(COUNTIF($A$11:$A$90,A23)&gt;1,"Duplicate ID",IF(F23="","Add event name",IF(L23="Over capacity","Reduce attendance",IF(L23="Set capacity","Set capacity",IF(M23="Room clash","Resolve clash",IF(M23="Check times","Fix times",IF(OR(L23="Add counts",M23="Add time / space"),"Complete event","Ready"))))))))</x:f>
      </x:c>
    </x:row>
    <x:row r="24" ht="24" customHeight="1">
      <x:c r="A24" s="14"/>
      <x:c r="B24" s="16"/>
      <x:c r="C24" s="17"/>
      <x:c r="D24" s="17"/>
      <x:c r="E24" s="14"/>
      <x:c r="F24" s="14"/>
      <x:c r="G24" s="14"/>
      <x:c r="H24" s="14"/>
      <x:c r="I24" s="15" t="str">
        <x:f>IF(OR(A24="",COUNT(G24)=0,COUNT(H24)=0),"",G24+H24)</x:f>
      </x:c>
      <x:c r="J24" s="14"/>
      <x:c r="K24" s="18" t="str">
        <x:f>IF(OR(COUNT(I24)=0,E24=""),"",IF(E24="Engine Room",I24/60,IF(OR(COUNT(J24)=0,J24&lt;=0),"",I24/J24)))</x:f>
      </x:c>
      <x:c r="L24" s="15" t="str">
        <x:f>IF(A24="","",IF(OR(COUNT(G24)=0,COUNT(H24)=0),"Add counts",IF(AND(E24&lt;&gt;"Engine Room",OR(COUNT(J24)=0,J24&lt;=0)),"Set capacity",IF(K24&gt;1,"Over capacity","Within capacity"))))</x:f>
      </x:c>
      <x:c r="M24" s="15" t="str">
        <x:f>IF(A24="","",IF(OR(COUNT(B24)=0,COUNT(C24)=0,COUNT(D24)=0,E24=""),"Add time / space",IF(C24&gt;=D24,"Check times",IF(COUNTIFS($B$11:$B$90,B24,$E$11:$E$90,E24,$C$11:$C$90,"&lt;"&amp;D24,$D$11:$D$90,"&gt;"&amp;C24)&gt;1,"Room clash","Clear"))))</x:f>
      </x:c>
      <x:c r="N24" s="15" t="str">
        <x:f>IF(A24="","",IF(COUNTIF($A$11:$A$90,A24)&gt;1,"Duplicate ID",IF(F24="","Add event name",IF(L24="Over capacity","Reduce attendance",IF(L24="Set capacity","Set capacity",IF(M24="Room clash","Resolve clash",IF(M24="Check times","Fix times",IF(OR(L24="Add counts",M24="Add time / space"),"Complete event","Ready"))))))))</x:f>
      </x:c>
    </x:row>
    <x:row r="25" ht="24" customHeight="1">
      <x:c r="A25" s="14"/>
      <x:c r="B25" s="16"/>
      <x:c r="C25" s="17"/>
      <x:c r="D25" s="17"/>
      <x:c r="E25" s="14"/>
      <x:c r="F25" s="14"/>
      <x:c r="G25" s="14"/>
      <x:c r="H25" s="14"/>
      <x:c r="I25" s="15" t="str">
        <x:f>IF(OR(A25="",COUNT(G25)=0,COUNT(H25)=0),"",G25+H25)</x:f>
      </x:c>
      <x:c r="J25" s="14"/>
      <x:c r="K25" s="18" t="str">
        <x:f>IF(OR(COUNT(I25)=0,E25=""),"",IF(E25="Engine Room",I25/60,IF(OR(COUNT(J25)=0,J25&lt;=0),"",I25/J25)))</x:f>
      </x:c>
      <x:c r="L25" s="15" t="str">
        <x:f>IF(A25="","",IF(OR(COUNT(G25)=0,COUNT(H25)=0),"Add counts",IF(AND(E25&lt;&gt;"Engine Room",OR(COUNT(J25)=0,J25&lt;=0)),"Set capacity",IF(K25&gt;1,"Over capacity","Within capacity"))))</x:f>
      </x:c>
      <x:c r="M25" s="15" t="str">
        <x:f>IF(A25="","",IF(OR(COUNT(B25)=0,COUNT(C25)=0,COUNT(D25)=0,E25=""),"Add time / space",IF(C25&gt;=D25,"Check times",IF(COUNTIFS($B$11:$B$90,B25,$E$11:$E$90,E25,$C$11:$C$90,"&lt;"&amp;D25,$D$11:$D$90,"&gt;"&amp;C25)&gt;1,"Room clash","Clear"))))</x:f>
      </x:c>
      <x:c r="N25" s="15" t="str">
        <x:f>IF(A25="","",IF(COUNTIF($A$11:$A$90,A25)&gt;1,"Duplicate ID",IF(F25="","Add event name",IF(L25="Over capacity","Reduce attendance",IF(L25="Set capacity","Set capacity",IF(M25="Room clash","Resolve clash",IF(M25="Check times","Fix times",IF(OR(L25="Add counts",M25="Add time / space"),"Complete event","Ready"))))))))</x:f>
      </x:c>
    </x:row>
    <x:row r="26" ht="24" customHeight="1">
      <x:c r="A26" s="14"/>
      <x:c r="B26" s="16"/>
      <x:c r="C26" s="17"/>
      <x:c r="D26" s="17"/>
      <x:c r="E26" s="14"/>
      <x:c r="F26" s="14"/>
      <x:c r="G26" s="14"/>
      <x:c r="H26" s="14"/>
      <x:c r="I26" s="15" t="str">
        <x:f>IF(OR(A26="",COUNT(G26)=0,COUNT(H26)=0),"",G26+H26)</x:f>
      </x:c>
      <x:c r="J26" s="14"/>
      <x:c r="K26" s="18" t="str">
        <x:f>IF(OR(COUNT(I26)=0,E26=""),"",IF(E26="Engine Room",I26/60,IF(OR(COUNT(J26)=0,J26&lt;=0),"",I26/J26)))</x:f>
      </x:c>
      <x:c r="L26" s="15" t="str">
        <x:f>IF(A26="","",IF(OR(COUNT(G26)=0,COUNT(H26)=0),"Add counts",IF(AND(E26&lt;&gt;"Engine Room",OR(COUNT(J26)=0,J26&lt;=0)),"Set capacity",IF(K26&gt;1,"Over capacity","Within capacity"))))</x:f>
      </x:c>
      <x:c r="M26" s="15" t="str">
        <x:f>IF(A26="","",IF(OR(COUNT(B26)=0,COUNT(C26)=0,COUNT(D26)=0,E26=""),"Add time / space",IF(C26&gt;=D26,"Check times",IF(COUNTIFS($B$11:$B$90,B26,$E$11:$E$90,E26,$C$11:$C$90,"&lt;"&amp;D26,$D$11:$D$90,"&gt;"&amp;C26)&gt;1,"Room clash","Clear"))))</x:f>
      </x:c>
      <x:c r="N26" s="15" t="str">
        <x:f>IF(A26="","",IF(COUNTIF($A$11:$A$90,A26)&gt;1,"Duplicate ID",IF(F26="","Add event name",IF(L26="Over capacity","Reduce attendance",IF(L26="Set capacity","Set capacity",IF(M26="Room clash","Resolve clash",IF(M26="Check times","Fix times",IF(OR(L26="Add counts",M26="Add time / space"),"Complete event","Ready"))))))))</x:f>
      </x:c>
    </x:row>
    <x:row r="27" ht="24" customHeight="1">
      <x:c r="A27" s="14"/>
      <x:c r="B27" s="16"/>
      <x:c r="C27" s="17"/>
      <x:c r="D27" s="17"/>
      <x:c r="E27" s="14"/>
      <x:c r="F27" s="14"/>
      <x:c r="G27" s="14"/>
      <x:c r="H27" s="14"/>
      <x:c r="I27" s="15" t="str">
        <x:f>IF(OR(A27="",COUNT(G27)=0,COUNT(H27)=0),"",G27+H27)</x:f>
      </x:c>
      <x:c r="J27" s="14"/>
      <x:c r="K27" s="18" t="str">
        <x:f>IF(OR(COUNT(I27)=0,E27=""),"",IF(E27="Engine Room",I27/60,IF(OR(COUNT(J27)=0,J27&lt;=0),"",I27/J27)))</x:f>
      </x:c>
      <x:c r="L27" s="15" t="str">
        <x:f>IF(A27="","",IF(OR(COUNT(G27)=0,COUNT(H27)=0),"Add counts",IF(AND(E27&lt;&gt;"Engine Room",OR(COUNT(J27)=0,J27&lt;=0)),"Set capacity",IF(K27&gt;1,"Over capacity","Within capacity"))))</x:f>
      </x:c>
      <x:c r="M27" s="15" t="str">
        <x:f>IF(A27="","",IF(OR(COUNT(B27)=0,COUNT(C27)=0,COUNT(D27)=0,E27=""),"Add time / space",IF(C27&gt;=D27,"Check times",IF(COUNTIFS($B$11:$B$90,B27,$E$11:$E$90,E27,$C$11:$C$90,"&lt;"&amp;D27,$D$11:$D$90,"&gt;"&amp;C27)&gt;1,"Room clash","Clear"))))</x:f>
      </x:c>
      <x:c r="N27" s="15" t="str">
        <x:f>IF(A27="","",IF(COUNTIF($A$11:$A$90,A27)&gt;1,"Duplicate ID",IF(F27="","Add event name",IF(L27="Over capacity","Reduce attendance",IF(L27="Set capacity","Set capacity",IF(M27="Room clash","Resolve clash",IF(M27="Check times","Fix times",IF(OR(L27="Add counts",M27="Add time / space"),"Complete event","Ready"))))))))</x:f>
      </x:c>
    </x:row>
    <x:row r="28" ht="24" customHeight="1">
      <x:c r="A28" s="14"/>
      <x:c r="B28" s="16"/>
      <x:c r="C28" s="17"/>
      <x:c r="D28" s="17"/>
      <x:c r="E28" s="14"/>
      <x:c r="F28" s="14"/>
      <x:c r="G28" s="14"/>
      <x:c r="H28" s="14"/>
      <x:c r="I28" s="15" t="str">
        <x:f>IF(OR(A28="",COUNT(G28)=0,COUNT(H28)=0),"",G28+H28)</x:f>
      </x:c>
      <x:c r="J28" s="14"/>
      <x:c r="K28" s="18" t="str">
        <x:f>IF(OR(COUNT(I28)=0,E28=""),"",IF(E28="Engine Room",I28/60,IF(OR(COUNT(J28)=0,J28&lt;=0),"",I28/J28)))</x:f>
      </x:c>
      <x:c r="L28" s="15" t="str">
        <x:f>IF(A28="","",IF(OR(COUNT(G28)=0,COUNT(H28)=0),"Add counts",IF(AND(E28&lt;&gt;"Engine Room",OR(COUNT(J28)=0,J28&lt;=0)),"Set capacity",IF(K28&gt;1,"Over capacity","Within capacity"))))</x:f>
      </x:c>
      <x:c r="M28" s="15" t="str">
        <x:f>IF(A28="","",IF(OR(COUNT(B28)=0,COUNT(C28)=0,COUNT(D28)=0,E28=""),"Add time / space",IF(C28&gt;=D28,"Check times",IF(COUNTIFS($B$11:$B$90,B28,$E$11:$E$90,E28,$C$11:$C$90,"&lt;"&amp;D28,$D$11:$D$90,"&gt;"&amp;C28)&gt;1,"Room clash","Clear"))))</x:f>
      </x:c>
      <x:c r="N28" s="15" t="str">
        <x:f>IF(A28="","",IF(COUNTIF($A$11:$A$90,A28)&gt;1,"Duplicate ID",IF(F28="","Add event name",IF(L28="Over capacity","Reduce attendance",IF(L28="Set capacity","Set capacity",IF(M28="Room clash","Resolve clash",IF(M28="Check times","Fix times",IF(OR(L28="Add counts",M28="Add time / space"),"Complete event","Ready"))))))))</x:f>
      </x:c>
    </x:row>
    <x:row r="29" ht="24" customHeight="1">
      <x:c r="A29" s="14"/>
      <x:c r="B29" s="16"/>
      <x:c r="C29" s="17"/>
      <x:c r="D29" s="17"/>
      <x:c r="E29" s="14"/>
      <x:c r="F29" s="14"/>
      <x:c r="G29" s="14"/>
      <x:c r="H29" s="14"/>
      <x:c r="I29" s="15" t="str">
        <x:f>IF(OR(A29="",COUNT(G29)=0,COUNT(H29)=0),"",G29+H29)</x:f>
      </x:c>
      <x:c r="J29" s="14"/>
      <x:c r="K29" s="18" t="str">
        <x:f>IF(OR(COUNT(I29)=0,E29=""),"",IF(E29="Engine Room",I29/60,IF(OR(COUNT(J29)=0,J29&lt;=0),"",I29/J29)))</x:f>
      </x:c>
      <x:c r="L29" s="15" t="str">
        <x:f>IF(A29="","",IF(OR(COUNT(G29)=0,COUNT(H29)=0),"Add counts",IF(AND(E29&lt;&gt;"Engine Room",OR(COUNT(J29)=0,J29&lt;=0)),"Set capacity",IF(K29&gt;1,"Over capacity","Within capacity"))))</x:f>
      </x:c>
      <x:c r="M29" s="15" t="str">
        <x:f>IF(A29="","",IF(OR(COUNT(B29)=0,COUNT(C29)=0,COUNT(D29)=0,E29=""),"Add time / space",IF(C29&gt;=D29,"Check times",IF(COUNTIFS($B$11:$B$90,B29,$E$11:$E$90,E29,$C$11:$C$90,"&lt;"&amp;D29,$D$11:$D$90,"&gt;"&amp;C29)&gt;1,"Room clash","Clear"))))</x:f>
      </x:c>
      <x:c r="N29" s="15" t="str">
        <x:f>IF(A29="","",IF(COUNTIF($A$11:$A$90,A29)&gt;1,"Duplicate ID",IF(F29="","Add event name",IF(L29="Over capacity","Reduce attendance",IF(L29="Set capacity","Set capacity",IF(M29="Room clash","Resolve clash",IF(M29="Check times","Fix times",IF(OR(L29="Add counts",M29="Add time / space"),"Complete event","Ready"))))))))</x:f>
      </x:c>
    </x:row>
    <x:row r="30" ht="24" customHeight="1">
      <x:c r="A30" s="14"/>
      <x:c r="B30" s="16"/>
      <x:c r="C30" s="17"/>
      <x:c r="D30" s="17"/>
      <x:c r="E30" s="14"/>
      <x:c r="F30" s="14"/>
      <x:c r="G30" s="14"/>
      <x:c r="H30" s="14"/>
      <x:c r="I30" s="15" t="str">
        <x:f>IF(OR(A30="",COUNT(G30)=0,COUNT(H30)=0),"",G30+H30)</x:f>
      </x:c>
      <x:c r="J30" s="14"/>
      <x:c r="K30" s="18" t="str">
        <x:f>IF(OR(COUNT(I30)=0,E30=""),"",IF(E30="Engine Room",I30/60,IF(OR(COUNT(J30)=0,J30&lt;=0),"",I30/J30)))</x:f>
      </x:c>
      <x:c r="L30" s="15" t="str">
        <x:f>IF(A30="","",IF(OR(COUNT(G30)=0,COUNT(H30)=0),"Add counts",IF(AND(E30&lt;&gt;"Engine Room",OR(COUNT(J30)=0,J30&lt;=0)),"Set capacity",IF(K30&gt;1,"Over capacity","Within capacity"))))</x:f>
      </x:c>
      <x:c r="M30" s="15" t="str">
        <x:f>IF(A30="","",IF(OR(COUNT(B30)=0,COUNT(C30)=0,COUNT(D30)=0,E30=""),"Add time / space",IF(C30&gt;=D30,"Check times",IF(COUNTIFS($B$11:$B$90,B30,$E$11:$E$90,E30,$C$11:$C$90,"&lt;"&amp;D30,$D$11:$D$90,"&gt;"&amp;C30)&gt;1,"Room clash","Clear"))))</x:f>
      </x:c>
      <x:c r="N30" s="15" t="str">
        <x:f>IF(A30="","",IF(COUNTIF($A$11:$A$90,A30)&gt;1,"Duplicate ID",IF(F30="","Add event name",IF(L30="Over capacity","Reduce attendance",IF(L30="Set capacity","Set capacity",IF(M30="Room clash","Resolve clash",IF(M30="Check times","Fix times",IF(OR(L30="Add counts",M30="Add time / space"),"Complete event","Ready"))))))))</x:f>
      </x:c>
    </x:row>
    <x:row r="31" ht="24" customHeight="1">
      <x:c r="A31" s="14"/>
      <x:c r="B31" s="16"/>
      <x:c r="C31" s="17"/>
      <x:c r="D31" s="17"/>
      <x:c r="E31" s="14"/>
      <x:c r="F31" s="14"/>
      <x:c r="G31" s="14"/>
      <x:c r="H31" s="14"/>
      <x:c r="I31" s="15" t="str">
        <x:f>IF(OR(A31="",COUNT(G31)=0,COUNT(H31)=0),"",G31+H31)</x:f>
      </x:c>
      <x:c r="J31" s="14"/>
      <x:c r="K31" s="18" t="str">
        <x:f>IF(OR(COUNT(I31)=0,E31=""),"",IF(E31="Engine Room",I31/60,IF(OR(COUNT(J31)=0,J31&lt;=0),"",I31/J31)))</x:f>
      </x:c>
      <x:c r="L31" s="15" t="str">
        <x:f>IF(A31="","",IF(OR(COUNT(G31)=0,COUNT(H31)=0),"Add counts",IF(AND(E31&lt;&gt;"Engine Room",OR(COUNT(J31)=0,J31&lt;=0)),"Set capacity",IF(K31&gt;1,"Over capacity","Within capacity"))))</x:f>
      </x:c>
      <x:c r="M31" s="15" t="str">
        <x:f>IF(A31="","",IF(OR(COUNT(B31)=0,COUNT(C31)=0,COUNT(D31)=0,E31=""),"Add time / space",IF(C31&gt;=D31,"Check times",IF(COUNTIFS($B$11:$B$90,B31,$E$11:$E$90,E31,$C$11:$C$90,"&lt;"&amp;D31,$D$11:$D$90,"&gt;"&amp;C31)&gt;1,"Room clash","Clear"))))</x:f>
      </x:c>
      <x:c r="N31" s="15" t="str">
        <x:f>IF(A31="","",IF(COUNTIF($A$11:$A$90,A31)&gt;1,"Duplicate ID",IF(F31="","Add event name",IF(L31="Over capacity","Reduce attendance",IF(L31="Set capacity","Set capacity",IF(M31="Room clash","Resolve clash",IF(M31="Check times","Fix times",IF(OR(L31="Add counts",M31="Add time / space"),"Complete event","Ready"))))))))</x:f>
      </x:c>
    </x:row>
    <x:row r="32" ht="24" customHeight="1">
      <x:c r="A32" s="14"/>
      <x:c r="B32" s="16"/>
      <x:c r="C32" s="17"/>
      <x:c r="D32" s="17"/>
      <x:c r="E32" s="14"/>
      <x:c r="F32" s="14"/>
      <x:c r="G32" s="14"/>
      <x:c r="H32" s="14"/>
      <x:c r="I32" s="15" t="str">
        <x:f>IF(OR(A32="",COUNT(G32)=0,COUNT(H32)=0),"",G32+H32)</x:f>
      </x:c>
      <x:c r="J32" s="14"/>
      <x:c r="K32" s="18" t="str">
        <x:f>IF(OR(COUNT(I32)=0,E32=""),"",IF(E32="Engine Room",I32/60,IF(OR(COUNT(J32)=0,J32&lt;=0),"",I32/J32)))</x:f>
      </x:c>
      <x:c r="L32" s="15" t="str">
        <x:f>IF(A32="","",IF(OR(COUNT(G32)=0,COUNT(H32)=0),"Add counts",IF(AND(E32&lt;&gt;"Engine Room",OR(COUNT(J32)=0,J32&lt;=0)),"Set capacity",IF(K32&gt;1,"Over capacity","Within capacity"))))</x:f>
      </x:c>
      <x:c r="M32" s="15" t="str">
        <x:f>IF(A32="","",IF(OR(COUNT(B32)=0,COUNT(C32)=0,COUNT(D32)=0,E32=""),"Add time / space",IF(C32&gt;=D32,"Check times",IF(COUNTIFS($B$11:$B$90,B32,$E$11:$E$90,E32,$C$11:$C$90,"&lt;"&amp;D32,$D$11:$D$90,"&gt;"&amp;C32)&gt;1,"Room clash","Clear"))))</x:f>
      </x:c>
      <x:c r="N32" s="15" t="str">
        <x:f>IF(A32="","",IF(COUNTIF($A$11:$A$90,A32)&gt;1,"Duplicate ID",IF(F32="","Add event name",IF(L32="Over capacity","Reduce attendance",IF(L32="Set capacity","Set capacity",IF(M32="Room clash","Resolve clash",IF(M32="Check times","Fix times",IF(OR(L32="Add counts",M32="Add time / space"),"Complete event","Ready"))))))))</x:f>
      </x:c>
    </x:row>
    <x:row r="33" ht="24" customHeight="1">
      <x:c r="A33" s="14"/>
      <x:c r="B33" s="16"/>
      <x:c r="C33" s="17"/>
      <x:c r="D33" s="17"/>
      <x:c r="E33" s="14"/>
      <x:c r="F33" s="14"/>
      <x:c r="G33" s="14"/>
      <x:c r="H33" s="14"/>
      <x:c r="I33" s="15" t="str">
        <x:f>IF(OR(A33="",COUNT(G33)=0,COUNT(H33)=0),"",G33+H33)</x:f>
      </x:c>
      <x:c r="J33" s="14"/>
      <x:c r="K33" s="18" t="str">
        <x:f>IF(OR(COUNT(I33)=0,E33=""),"",IF(E33="Engine Room",I33/60,IF(OR(COUNT(J33)=0,J33&lt;=0),"",I33/J33)))</x:f>
      </x:c>
      <x:c r="L33" s="15" t="str">
        <x:f>IF(A33="","",IF(OR(COUNT(G33)=0,COUNT(H33)=0),"Add counts",IF(AND(E33&lt;&gt;"Engine Room",OR(COUNT(J33)=0,J33&lt;=0)),"Set capacity",IF(K33&gt;1,"Over capacity","Within capacity"))))</x:f>
      </x:c>
      <x:c r="M33" s="15" t="str">
        <x:f>IF(A33="","",IF(OR(COUNT(B33)=0,COUNT(C33)=0,COUNT(D33)=0,E33=""),"Add time / space",IF(C33&gt;=D33,"Check times",IF(COUNTIFS($B$11:$B$90,B33,$E$11:$E$90,E33,$C$11:$C$90,"&lt;"&amp;D33,$D$11:$D$90,"&gt;"&amp;C33)&gt;1,"Room clash","Clear"))))</x:f>
      </x:c>
      <x:c r="N33" s="15" t="str">
        <x:f>IF(A33="","",IF(COUNTIF($A$11:$A$90,A33)&gt;1,"Duplicate ID",IF(F33="","Add event name",IF(L33="Over capacity","Reduce attendance",IF(L33="Set capacity","Set capacity",IF(M33="Room clash","Resolve clash",IF(M33="Check times","Fix times",IF(OR(L33="Add counts",M33="Add time / space"),"Complete event","Ready"))))))))</x:f>
      </x:c>
    </x:row>
    <x:row r="34" ht="24" customHeight="1">
      <x:c r="A34" s="14"/>
      <x:c r="B34" s="16"/>
      <x:c r="C34" s="17"/>
      <x:c r="D34" s="17"/>
      <x:c r="E34" s="14"/>
      <x:c r="F34" s="14"/>
      <x:c r="G34" s="14"/>
      <x:c r="H34" s="14"/>
      <x:c r="I34" s="15" t="str">
        <x:f>IF(OR(A34="",COUNT(G34)=0,COUNT(H34)=0),"",G34+H34)</x:f>
      </x:c>
      <x:c r="J34" s="14"/>
      <x:c r="K34" s="18" t="str">
        <x:f>IF(OR(COUNT(I34)=0,E34=""),"",IF(E34="Engine Room",I34/60,IF(OR(COUNT(J34)=0,J34&lt;=0),"",I34/J34)))</x:f>
      </x:c>
      <x:c r="L34" s="15" t="str">
        <x:f>IF(A34="","",IF(OR(COUNT(G34)=0,COUNT(H34)=0),"Add counts",IF(AND(E34&lt;&gt;"Engine Room",OR(COUNT(J34)=0,J34&lt;=0)),"Set capacity",IF(K34&gt;1,"Over capacity","Within capacity"))))</x:f>
      </x:c>
      <x:c r="M34" s="15" t="str">
        <x:f>IF(A34="","",IF(OR(COUNT(B34)=0,COUNT(C34)=0,COUNT(D34)=0,E34=""),"Add time / space",IF(C34&gt;=D34,"Check times",IF(COUNTIFS($B$11:$B$90,B34,$E$11:$E$90,E34,$C$11:$C$90,"&lt;"&amp;D34,$D$11:$D$90,"&gt;"&amp;C34)&gt;1,"Room clash","Clear"))))</x:f>
      </x:c>
      <x:c r="N34" s="15" t="str">
        <x:f>IF(A34="","",IF(COUNTIF($A$11:$A$90,A34)&gt;1,"Duplicate ID",IF(F34="","Add event name",IF(L34="Over capacity","Reduce attendance",IF(L34="Set capacity","Set capacity",IF(M34="Room clash","Resolve clash",IF(M34="Check times","Fix times",IF(OR(L34="Add counts",M34="Add time / space"),"Complete event","Ready"))))))))</x:f>
      </x:c>
    </x:row>
    <x:row r="35" ht="24" customHeight="1">
      <x:c r="A35" s="14"/>
      <x:c r="B35" s="16"/>
      <x:c r="C35" s="17"/>
      <x:c r="D35" s="17"/>
      <x:c r="E35" s="14"/>
      <x:c r="F35" s="14"/>
      <x:c r="G35" s="14"/>
      <x:c r="H35" s="14"/>
      <x:c r="I35" s="15" t="str">
        <x:f>IF(OR(A35="",COUNT(G35)=0,COUNT(H35)=0),"",G35+H35)</x:f>
      </x:c>
      <x:c r="J35" s="14"/>
      <x:c r="K35" s="18" t="str">
        <x:f>IF(OR(COUNT(I35)=0,E35=""),"",IF(E35="Engine Room",I35/60,IF(OR(COUNT(J35)=0,J35&lt;=0),"",I35/J35)))</x:f>
      </x:c>
      <x:c r="L35" s="15" t="str">
        <x:f>IF(A35="","",IF(OR(COUNT(G35)=0,COUNT(H35)=0),"Add counts",IF(AND(E35&lt;&gt;"Engine Room",OR(COUNT(J35)=0,J35&lt;=0)),"Set capacity",IF(K35&gt;1,"Over capacity","Within capacity"))))</x:f>
      </x:c>
      <x:c r="M35" s="15" t="str">
        <x:f>IF(A35="","",IF(OR(COUNT(B35)=0,COUNT(C35)=0,COUNT(D35)=0,E35=""),"Add time / space",IF(C35&gt;=D35,"Check times",IF(COUNTIFS($B$11:$B$90,B35,$E$11:$E$90,E35,$C$11:$C$90,"&lt;"&amp;D35,$D$11:$D$90,"&gt;"&amp;C35)&gt;1,"Room clash","Clear"))))</x:f>
      </x:c>
      <x:c r="N35" s="15" t="str">
        <x:f>IF(A35="","",IF(COUNTIF($A$11:$A$90,A35)&gt;1,"Duplicate ID",IF(F35="","Add event name",IF(L35="Over capacity","Reduce attendance",IF(L35="Set capacity","Set capacity",IF(M35="Room clash","Resolve clash",IF(M35="Check times","Fix times",IF(OR(L35="Add counts",M35="Add time / space"),"Complete event","Ready"))))))))</x:f>
      </x:c>
    </x:row>
    <x:row r="36" ht="24" customHeight="1">
      <x:c r="A36" s="14"/>
      <x:c r="B36" s="16"/>
      <x:c r="C36" s="17"/>
      <x:c r="D36" s="17"/>
      <x:c r="E36" s="14"/>
      <x:c r="F36" s="14"/>
      <x:c r="G36" s="14"/>
      <x:c r="H36" s="14"/>
      <x:c r="I36" s="15" t="str">
        <x:f>IF(OR(A36="",COUNT(G36)=0,COUNT(H36)=0),"",G36+H36)</x:f>
      </x:c>
      <x:c r="J36" s="14"/>
      <x:c r="K36" s="18" t="str">
        <x:f>IF(OR(COUNT(I36)=0,E36=""),"",IF(E36="Engine Room",I36/60,IF(OR(COUNT(J36)=0,J36&lt;=0),"",I36/J36)))</x:f>
      </x:c>
      <x:c r="L36" s="15" t="str">
        <x:f>IF(A36="","",IF(OR(COUNT(G36)=0,COUNT(H36)=0),"Add counts",IF(AND(E36&lt;&gt;"Engine Room",OR(COUNT(J36)=0,J36&lt;=0)),"Set capacity",IF(K36&gt;1,"Over capacity","Within capacity"))))</x:f>
      </x:c>
      <x:c r="M36" s="15" t="str">
        <x:f>IF(A36="","",IF(OR(COUNT(B36)=0,COUNT(C36)=0,COUNT(D36)=0,E36=""),"Add time / space",IF(C36&gt;=D36,"Check times",IF(COUNTIFS($B$11:$B$90,B36,$E$11:$E$90,E36,$C$11:$C$90,"&lt;"&amp;D36,$D$11:$D$90,"&gt;"&amp;C36)&gt;1,"Room clash","Clear"))))</x:f>
      </x:c>
      <x:c r="N36" s="15" t="str">
        <x:f>IF(A36="","",IF(COUNTIF($A$11:$A$90,A36)&gt;1,"Duplicate ID",IF(F36="","Add event name",IF(L36="Over capacity","Reduce attendance",IF(L36="Set capacity","Set capacity",IF(M36="Room clash","Resolve clash",IF(M36="Check times","Fix times",IF(OR(L36="Add counts",M36="Add time / space"),"Complete event","Ready"))))))))</x:f>
      </x:c>
    </x:row>
    <x:row r="37" ht="24" customHeight="1">
      <x:c r="A37" s="14"/>
      <x:c r="B37" s="16"/>
      <x:c r="C37" s="17"/>
      <x:c r="D37" s="17"/>
      <x:c r="E37" s="14"/>
      <x:c r="F37" s="14"/>
      <x:c r="G37" s="14"/>
      <x:c r="H37" s="14"/>
      <x:c r="I37" s="15" t="str">
        <x:f>IF(OR(A37="",COUNT(G37)=0,COUNT(H37)=0),"",G37+H37)</x:f>
      </x:c>
      <x:c r="J37" s="14"/>
      <x:c r="K37" s="18" t="str">
        <x:f>IF(OR(COUNT(I37)=0,E37=""),"",IF(E37="Engine Room",I37/60,IF(OR(COUNT(J37)=0,J37&lt;=0),"",I37/J37)))</x:f>
      </x:c>
      <x:c r="L37" s="15" t="str">
        <x:f>IF(A37="","",IF(OR(COUNT(G37)=0,COUNT(H37)=0),"Add counts",IF(AND(E37&lt;&gt;"Engine Room",OR(COUNT(J37)=0,J37&lt;=0)),"Set capacity",IF(K37&gt;1,"Over capacity","Within capacity"))))</x:f>
      </x:c>
      <x:c r="M37" s="15" t="str">
        <x:f>IF(A37="","",IF(OR(COUNT(B37)=0,COUNT(C37)=0,COUNT(D37)=0,E37=""),"Add time / space",IF(C37&gt;=D37,"Check times",IF(COUNTIFS($B$11:$B$90,B37,$E$11:$E$90,E37,$C$11:$C$90,"&lt;"&amp;D37,$D$11:$D$90,"&gt;"&amp;C37)&gt;1,"Room clash","Clear"))))</x:f>
      </x:c>
      <x:c r="N37" s="15" t="str">
        <x:f>IF(A37="","",IF(COUNTIF($A$11:$A$90,A37)&gt;1,"Duplicate ID",IF(F37="","Add event name",IF(L37="Over capacity","Reduce attendance",IF(L37="Set capacity","Set capacity",IF(M37="Room clash","Resolve clash",IF(M37="Check times","Fix times",IF(OR(L37="Add counts",M37="Add time / space"),"Complete event","Ready"))))))))</x:f>
      </x:c>
    </x:row>
    <x:row r="38" ht="24" customHeight="1">
      <x:c r="A38" s="14"/>
      <x:c r="B38" s="16"/>
      <x:c r="C38" s="17"/>
      <x:c r="D38" s="17"/>
      <x:c r="E38" s="14"/>
      <x:c r="F38" s="14"/>
      <x:c r="G38" s="14"/>
      <x:c r="H38" s="14"/>
      <x:c r="I38" s="15" t="str">
        <x:f>IF(OR(A38="",COUNT(G38)=0,COUNT(H38)=0),"",G38+H38)</x:f>
      </x:c>
      <x:c r="J38" s="14"/>
      <x:c r="K38" s="18" t="str">
        <x:f>IF(OR(COUNT(I38)=0,E38=""),"",IF(E38="Engine Room",I38/60,IF(OR(COUNT(J38)=0,J38&lt;=0),"",I38/J38)))</x:f>
      </x:c>
      <x:c r="L38" s="15" t="str">
        <x:f>IF(A38="","",IF(OR(COUNT(G38)=0,COUNT(H38)=0),"Add counts",IF(AND(E38&lt;&gt;"Engine Room",OR(COUNT(J38)=0,J38&lt;=0)),"Set capacity",IF(K38&gt;1,"Over capacity","Within capacity"))))</x:f>
      </x:c>
      <x:c r="M38" s="15" t="str">
        <x:f>IF(A38="","",IF(OR(COUNT(B38)=0,COUNT(C38)=0,COUNT(D38)=0,E38=""),"Add time / space",IF(C38&gt;=D38,"Check times",IF(COUNTIFS($B$11:$B$90,B38,$E$11:$E$90,E38,$C$11:$C$90,"&lt;"&amp;D38,$D$11:$D$90,"&gt;"&amp;C38)&gt;1,"Room clash","Clear"))))</x:f>
      </x:c>
      <x:c r="N38" s="15" t="str">
        <x:f>IF(A38="","",IF(COUNTIF($A$11:$A$90,A38)&gt;1,"Duplicate ID",IF(F38="","Add event name",IF(L38="Over capacity","Reduce attendance",IF(L38="Set capacity","Set capacity",IF(M38="Room clash","Resolve clash",IF(M38="Check times","Fix times",IF(OR(L38="Add counts",M38="Add time / space"),"Complete event","Ready"))))))))</x:f>
      </x:c>
    </x:row>
    <x:row r="39" ht="24" customHeight="1">
      <x:c r="A39" s="14"/>
      <x:c r="B39" s="16"/>
      <x:c r="C39" s="17"/>
      <x:c r="D39" s="17"/>
      <x:c r="E39" s="14"/>
      <x:c r="F39" s="14"/>
      <x:c r="G39" s="14"/>
      <x:c r="H39" s="14"/>
      <x:c r="I39" s="15" t="str">
        <x:f>IF(OR(A39="",COUNT(G39)=0,COUNT(H39)=0),"",G39+H39)</x:f>
      </x:c>
      <x:c r="J39" s="14"/>
      <x:c r="K39" s="18" t="str">
        <x:f>IF(OR(COUNT(I39)=0,E39=""),"",IF(E39="Engine Room",I39/60,IF(OR(COUNT(J39)=0,J39&lt;=0),"",I39/J39)))</x:f>
      </x:c>
      <x:c r="L39" s="15" t="str">
        <x:f>IF(A39="","",IF(OR(COUNT(G39)=0,COUNT(H39)=0),"Add counts",IF(AND(E39&lt;&gt;"Engine Room",OR(COUNT(J39)=0,J39&lt;=0)),"Set capacity",IF(K39&gt;1,"Over capacity","Within capacity"))))</x:f>
      </x:c>
      <x:c r="M39" s="15" t="str">
        <x:f>IF(A39="","",IF(OR(COUNT(B39)=0,COUNT(C39)=0,COUNT(D39)=0,E39=""),"Add time / space",IF(C39&gt;=D39,"Check times",IF(COUNTIFS($B$11:$B$90,B39,$E$11:$E$90,E39,$C$11:$C$90,"&lt;"&amp;D39,$D$11:$D$90,"&gt;"&amp;C39)&gt;1,"Room clash","Clear"))))</x:f>
      </x:c>
      <x:c r="N39" s="15" t="str">
        <x:f>IF(A39="","",IF(COUNTIF($A$11:$A$90,A39)&gt;1,"Duplicate ID",IF(F39="","Add event name",IF(L39="Over capacity","Reduce attendance",IF(L39="Set capacity","Set capacity",IF(M39="Room clash","Resolve clash",IF(M39="Check times","Fix times",IF(OR(L39="Add counts",M39="Add time / space"),"Complete event","Ready"))))))))</x:f>
      </x:c>
    </x:row>
    <x:row r="40" ht="24" customHeight="1">
      <x:c r="A40" s="14"/>
      <x:c r="B40" s="16"/>
      <x:c r="C40" s="17"/>
      <x:c r="D40" s="17"/>
      <x:c r="E40" s="14"/>
      <x:c r="F40" s="14"/>
      <x:c r="G40" s="14"/>
      <x:c r="H40" s="14"/>
      <x:c r="I40" s="15" t="str">
        <x:f>IF(OR(A40="",COUNT(G40)=0,COUNT(H40)=0),"",G40+H40)</x:f>
      </x:c>
      <x:c r="J40" s="14"/>
      <x:c r="K40" s="18" t="str">
        <x:f>IF(OR(COUNT(I40)=0,E40=""),"",IF(E40="Engine Room",I40/60,IF(OR(COUNT(J40)=0,J40&lt;=0),"",I40/J40)))</x:f>
      </x:c>
      <x:c r="L40" s="15" t="str">
        <x:f>IF(A40="","",IF(OR(COUNT(G40)=0,COUNT(H40)=0),"Add counts",IF(AND(E40&lt;&gt;"Engine Room",OR(COUNT(J40)=0,J40&lt;=0)),"Set capacity",IF(K40&gt;1,"Over capacity","Within capacity"))))</x:f>
      </x:c>
      <x:c r="M40" s="15" t="str">
        <x:f>IF(A40="","",IF(OR(COUNT(B40)=0,COUNT(C40)=0,COUNT(D40)=0,E40=""),"Add time / space",IF(C40&gt;=D40,"Check times",IF(COUNTIFS($B$11:$B$90,B40,$E$11:$E$90,E40,$C$11:$C$90,"&lt;"&amp;D40,$D$11:$D$90,"&gt;"&amp;C40)&gt;1,"Room clash","Clear"))))</x:f>
      </x:c>
      <x:c r="N40" s="15" t="str">
        <x:f>IF(A40="","",IF(COUNTIF($A$11:$A$90,A40)&gt;1,"Duplicate ID",IF(F40="","Add event name",IF(L40="Over capacity","Reduce attendance",IF(L40="Set capacity","Set capacity",IF(M40="Room clash","Resolve clash",IF(M40="Check times","Fix times",IF(OR(L40="Add counts",M40="Add time / space"),"Complete event","Ready"))))))))</x:f>
      </x:c>
    </x:row>
    <x:row r="41" ht="24" customHeight="1">
      <x:c r="A41" s="14"/>
      <x:c r="B41" s="16"/>
      <x:c r="C41" s="17"/>
      <x:c r="D41" s="17"/>
      <x:c r="E41" s="14"/>
      <x:c r="F41" s="14"/>
      <x:c r="G41" s="14"/>
      <x:c r="H41" s="14"/>
      <x:c r="I41" s="15" t="str">
        <x:f>IF(OR(A41="",COUNT(G41)=0,COUNT(H41)=0),"",G41+H41)</x:f>
      </x:c>
      <x:c r="J41" s="14"/>
      <x:c r="K41" s="18" t="str">
        <x:f>IF(OR(COUNT(I41)=0,E41=""),"",IF(E41="Engine Room",I41/60,IF(OR(COUNT(J41)=0,J41&lt;=0),"",I41/J41)))</x:f>
      </x:c>
      <x:c r="L41" s="15" t="str">
        <x:f>IF(A41="","",IF(OR(COUNT(G41)=0,COUNT(H41)=0),"Add counts",IF(AND(E41&lt;&gt;"Engine Room",OR(COUNT(J41)=0,J41&lt;=0)),"Set capacity",IF(K41&gt;1,"Over capacity","Within capacity"))))</x:f>
      </x:c>
      <x:c r="M41" s="15" t="str">
        <x:f>IF(A41="","",IF(OR(COUNT(B41)=0,COUNT(C41)=0,COUNT(D41)=0,E41=""),"Add time / space",IF(C41&gt;=D41,"Check times",IF(COUNTIFS($B$11:$B$90,B41,$E$11:$E$90,E41,$C$11:$C$90,"&lt;"&amp;D41,$D$11:$D$90,"&gt;"&amp;C41)&gt;1,"Room clash","Clear"))))</x:f>
      </x:c>
      <x:c r="N41" s="15" t="str">
        <x:f>IF(A41="","",IF(COUNTIF($A$11:$A$90,A41)&gt;1,"Duplicate ID",IF(F41="","Add event name",IF(L41="Over capacity","Reduce attendance",IF(L41="Set capacity","Set capacity",IF(M41="Room clash","Resolve clash",IF(M41="Check times","Fix times",IF(OR(L41="Add counts",M41="Add time / space"),"Complete event","Ready"))))))))</x:f>
      </x:c>
    </x:row>
    <x:row r="42" ht="24" customHeight="1">
      <x:c r="A42" s="14"/>
      <x:c r="B42" s="16"/>
      <x:c r="C42" s="17"/>
      <x:c r="D42" s="17"/>
      <x:c r="E42" s="14"/>
      <x:c r="F42" s="14"/>
      <x:c r="G42" s="14"/>
      <x:c r="H42" s="14"/>
      <x:c r="I42" s="15" t="str">
        <x:f>IF(OR(A42="",COUNT(G42)=0,COUNT(H42)=0),"",G42+H42)</x:f>
      </x:c>
      <x:c r="J42" s="14"/>
      <x:c r="K42" s="18" t="str">
        <x:f>IF(OR(COUNT(I42)=0,E42=""),"",IF(E42="Engine Room",I42/60,IF(OR(COUNT(J42)=0,J42&lt;=0),"",I42/J42)))</x:f>
      </x:c>
      <x:c r="L42" s="15" t="str">
        <x:f>IF(A42="","",IF(OR(COUNT(G42)=0,COUNT(H42)=0),"Add counts",IF(AND(E42&lt;&gt;"Engine Room",OR(COUNT(J42)=0,J42&lt;=0)),"Set capacity",IF(K42&gt;1,"Over capacity","Within capacity"))))</x:f>
      </x:c>
      <x:c r="M42" s="15" t="str">
        <x:f>IF(A42="","",IF(OR(COUNT(B42)=0,COUNT(C42)=0,COUNT(D42)=0,E42=""),"Add time / space",IF(C42&gt;=D42,"Check times",IF(COUNTIFS($B$11:$B$90,B42,$E$11:$E$90,E42,$C$11:$C$90,"&lt;"&amp;D42,$D$11:$D$90,"&gt;"&amp;C42)&gt;1,"Room clash","Clear"))))</x:f>
      </x:c>
      <x:c r="N42" s="15" t="str">
        <x:f>IF(A42="","",IF(COUNTIF($A$11:$A$90,A42)&gt;1,"Duplicate ID",IF(F42="","Add event name",IF(L42="Over capacity","Reduce attendance",IF(L42="Set capacity","Set capacity",IF(M42="Room clash","Resolve clash",IF(M42="Check times","Fix times",IF(OR(L42="Add counts",M42="Add time / space"),"Complete event","Ready"))))))))</x:f>
      </x:c>
    </x:row>
    <x:row r="43" ht="24" customHeight="1">
      <x:c r="A43" s="14"/>
      <x:c r="B43" s="16"/>
      <x:c r="C43" s="17"/>
      <x:c r="D43" s="17"/>
      <x:c r="E43" s="14"/>
      <x:c r="F43" s="14"/>
      <x:c r="G43" s="14"/>
      <x:c r="H43" s="14"/>
      <x:c r="I43" s="15" t="str">
        <x:f>IF(OR(A43="",COUNT(G43)=0,COUNT(H43)=0),"",G43+H43)</x:f>
      </x:c>
      <x:c r="J43" s="14"/>
      <x:c r="K43" s="18" t="str">
        <x:f>IF(OR(COUNT(I43)=0,E43=""),"",IF(E43="Engine Room",I43/60,IF(OR(COUNT(J43)=0,J43&lt;=0),"",I43/J43)))</x:f>
      </x:c>
      <x:c r="L43" s="15" t="str">
        <x:f>IF(A43="","",IF(OR(COUNT(G43)=0,COUNT(H43)=0),"Add counts",IF(AND(E43&lt;&gt;"Engine Room",OR(COUNT(J43)=0,J43&lt;=0)),"Set capacity",IF(K43&gt;1,"Over capacity","Within capacity"))))</x:f>
      </x:c>
      <x:c r="M43" s="15" t="str">
        <x:f>IF(A43="","",IF(OR(COUNT(B43)=0,COUNT(C43)=0,COUNT(D43)=0,E43=""),"Add time / space",IF(C43&gt;=D43,"Check times",IF(COUNTIFS($B$11:$B$90,B43,$E$11:$E$90,E43,$C$11:$C$90,"&lt;"&amp;D43,$D$11:$D$90,"&gt;"&amp;C43)&gt;1,"Room clash","Clear"))))</x:f>
      </x:c>
      <x:c r="N43" s="15" t="str">
        <x:f>IF(A43="","",IF(COUNTIF($A$11:$A$90,A43)&gt;1,"Duplicate ID",IF(F43="","Add event name",IF(L43="Over capacity","Reduce attendance",IF(L43="Set capacity","Set capacity",IF(M43="Room clash","Resolve clash",IF(M43="Check times","Fix times",IF(OR(L43="Add counts",M43="Add time / space"),"Complete event","Ready"))))))))</x:f>
      </x:c>
    </x:row>
    <x:row r="44" ht="24" customHeight="1">
      <x:c r="A44" s="14"/>
      <x:c r="B44" s="16"/>
      <x:c r="C44" s="17"/>
      <x:c r="D44" s="17"/>
      <x:c r="E44" s="14"/>
      <x:c r="F44" s="14"/>
      <x:c r="G44" s="14"/>
      <x:c r="H44" s="14"/>
      <x:c r="I44" s="15" t="str">
        <x:f>IF(OR(A44="",COUNT(G44)=0,COUNT(H44)=0),"",G44+H44)</x:f>
      </x:c>
      <x:c r="J44" s="14"/>
      <x:c r="K44" s="18" t="str">
        <x:f>IF(OR(COUNT(I44)=0,E44=""),"",IF(E44="Engine Room",I44/60,IF(OR(COUNT(J44)=0,J44&lt;=0),"",I44/J44)))</x:f>
      </x:c>
      <x:c r="L44" s="15" t="str">
        <x:f>IF(A44="","",IF(OR(COUNT(G44)=0,COUNT(H44)=0),"Add counts",IF(AND(E44&lt;&gt;"Engine Room",OR(COUNT(J44)=0,J44&lt;=0)),"Set capacity",IF(K44&gt;1,"Over capacity","Within capacity"))))</x:f>
      </x:c>
      <x:c r="M44" s="15" t="str">
        <x:f>IF(A44="","",IF(OR(COUNT(B44)=0,COUNT(C44)=0,COUNT(D44)=0,E44=""),"Add time / space",IF(C44&gt;=D44,"Check times",IF(COUNTIFS($B$11:$B$90,B44,$E$11:$E$90,E44,$C$11:$C$90,"&lt;"&amp;D44,$D$11:$D$90,"&gt;"&amp;C44)&gt;1,"Room clash","Clear"))))</x:f>
      </x:c>
      <x:c r="N44" s="15" t="str">
        <x:f>IF(A44="","",IF(COUNTIF($A$11:$A$90,A44)&gt;1,"Duplicate ID",IF(F44="","Add event name",IF(L44="Over capacity","Reduce attendance",IF(L44="Set capacity","Set capacity",IF(M44="Room clash","Resolve clash",IF(M44="Check times","Fix times",IF(OR(L44="Add counts",M44="Add time / space"),"Complete event","Ready"))))))))</x:f>
      </x:c>
    </x:row>
    <x:row r="45" ht="24" customHeight="1">
      <x:c r="A45" s="14"/>
      <x:c r="B45" s="16"/>
      <x:c r="C45" s="17"/>
      <x:c r="D45" s="17"/>
      <x:c r="E45" s="14"/>
      <x:c r="F45" s="14"/>
      <x:c r="G45" s="14"/>
      <x:c r="H45" s="14"/>
      <x:c r="I45" s="15" t="str">
        <x:f>IF(OR(A45="",COUNT(G45)=0,COUNT(H45)=0),"",G45+H45)</x:f>
      </x:c>
      <x:c r="J45" s="14"/>
      <x:c r="K45" s="18" t="str">
        <x:f>IF(OR(COUNT(I45)=0,E45=""),"",IF(E45="Engine Room",I45/60,IF(OR(COUNT(J45)=0,J45&lt;=0),"",I45/J45)))</x:f>
      </x:c>
      <x:c r="L45" s="15" t="str">
        <x:f>IF(A45="","",IF(OR(COUNT(G45)=0,COUNT(H45)=0),"Add counts",IF(AND(E45&lt;&gt;"Engine Room",OR(COUNT(J45)=0,J45&lt;=0)),"Set capacity",IF(K45&gt;1,"Over capacity","Within capacity"))))</x:f>
      </x:c>
      <x:c r="M45" s="15" t="str">
        <x:f>IF(A45="","",IF(OR(COUNT(B45)=0,COUNT(C45)=0,COUNT(D45)=0,E45=""),"Add time / space",IF(C45&gt;=D45,"Check times",IF(COUNTIFS($B$11:$B$90,B45,$E$11:$E$90,E45,$C$11:$C$90,"&lt;"&amp;D45,$D$11:$D$90,"&gt;"&amp;C45)&gt;1,"Room clash","Clear"))))</x:f>
      </x:c>
      <x:c r="N45" s="15" t="str">
        <x:f>IF(A45="","",IF(COUNTIF($A$11:$A$90,A45)&gt;1,"Duplicate ID",IF(F45="","Add event name",IF(L45="Over capacity","Reduce attendance",IF(L45="Set capacity","Set capacity",IF(M45="Room clash","Resolve clash",IF(M45="Check times","Fix times",IF(OR(L45="Add counts",M45="Add time / space"),"Complete event","Ready"))))))))</x:f>
      </x:c>
    </x:row>
    <x:row r="46" ht="24" customHeight="1">
      <x:c r="A46" s="14"/>
      <x:c r="B46" s="16"/>
      <x:c r="C46" s="17"/>
      <x:c r="D46" s="17"/>
      <x:c r="E46" s="14"/>
      <x:c r="F46" s="14"/>
      <x:c r="G46" s="14"/>
      <x:c r="H46" s="14"/>
      <x:c r="I46" s="15" t="str">
        <x:f>IF(OR(A46="",COUNT(G46)=0,COUNT(H46)=0),"",G46+H46)</x:f>
      </x:c>
      <x:c r="J46" s="14"/>
      <x:c r="K46" s="18" t="str">
        <x:f>IF(OR(COUNT(I46)=0,E46=""),"",IF(E46="Engine Room",I46/60,IF(OR(COUNT(J46)=0,J46&lt;=0),"",I46/J46)))</x:f>
      </x:c>
      <x:c r="L46" s="15" t="str">
        <x:f>IF(A46="","",IF(OR(COUNT(G46)=0,COUNT(H46)=0),"Add counts",IF(AND(E46&lt;&gt;"Engine Room",OR(COUNT(J46)=0,J46&lt;=0)),"Set capacity",IF(K46&gt;1,"Over capacity","Within capacity"))))</x:f>
      </x:c>
      <x:c r="M46" s="15" t="str">
        <x:f>IF(A46="","",IF(OR(COUNT(B46)=0,COUNT(C46)=0,COUNT(D46)=0,E46=""),"Add time / space",IF(C46&gt;=D46,"Check times",IF(COUNTIFS($B$11:$B$90,B46,$E$11:$E$90,E46,$C$11:$C$90,"&lt;"&amp;D46,$D$11:$D$90,"&gt;"&amp;C46)&gt;1,"Room clash","Clear"))))</x:f>
      </x:c>
      <x:c r="N46" s="15" t="str">
        <x:f>IF(A46="","",IF(COUNTIF($A$11:$A$90,A46)&gt;1,"Duplicate ID",IF(F46="","Add event name",IF(L46="Over capacity","Reduce attendance",IF(L46="Set capacity","Set capacity",IF(M46="Room clash","Resolve clash",IF(M46="Check times","Fix times",IF(OR(L46="Add counts",M46="Add time / space"),"Complete event","Ready"))))))))</x:f>
      </x:c>
    </x:row>
    <x:row r="47" ht="24" customHeight="1">
      <x:c r="A47" s="14"/>
      <x:c r="B47" s="16"/>
      <x:c r="C47" s="17"/>
      <x:c r="D47" s="17"/>
      <x:c r="E47" s="14"/>
      <x:c r="F47" s="14"/>
      <x:c r="G47" s="14"/>
      <x:c r="H47" s="14"/>
      <x:c r="I47" s="15" t="str">
        <x:f>IF(OR(A47="",COUNT(G47)=0,COUNT(H47)=0),"",G47+H47)</x:f>
      </x:c>
      <x:c r="J47" s="14"/>
      <x:c r="K47" s="18" t="str">
        <x:f>IF(OR(COUNT(I47)=0,E47=""),"",IF(E47="Engine Room",I47/60,IF(OR(COUNT(J47)=0,J47&lt;=0),"",I47/J47)))</x:f>
      </x:c>
      <x:c r="L47" s="15" t="str">
        <x:f>IF(A47="","",IF(OR(COUNT(G47)=0,COUNT(H47)=0),"Add counts",IF(AND(E47&lt;&gt;"Engine Room",OR(COUNT(J47)=0,J47&lt;=0)),"Set capacity",IF(K47&gt;1,"Over capacity","Within capacity"))))</x:f>
      </x:c>
      <x:c r="M47" s="15" t="str">
        <x:f>IF(A47="","",IF(OR(COUNT(B47)=0,COUNT(C47)=0,COUNT(D47)=0,E47=""),"Add time / space",IF(C47&gt;=D47,"Check times",IF(COUNTIFS($B$11:$B$90,B47,$E$11:$E$90,E47,$C$11:$C$90,"&lt;"&amp;D47,$D$11:$D$90,"&gt;"&amp;C47)&gt;1,"Room clash","Clear"))))</x:f>
      </x:c>
      <x:c r="N47" s="15" t="str">
        <x:f>IF(A47="","",IF(COUNTIF($A$11:$A$90,A47)&gt;1,"Duplicate ID",IF(F47="","Add event name",IF(L47="Over capacity","Reduce attendance",IF(L47="Set capacity","Set capacity",IF(M47="Room clash","Resolve clash",IF(M47="Check times","Fix times",IF(OR(L47="Add counts",M47="Add time / space"),"Complete event","Ready"))))))))</x:f>
      </x:c>
    </x:row>
    <x:row r="48" ht="24" customHeight="1">
      <x:c r="A48" s="14"/>
      <x:c r="B48" s="16"/>
      <x:c r="C48" s="17"/>
      <x:c r="D48" s="17"/>
      <x:c r="E48" s="14"/>
      <x:c r="F48" s="14"/>
      <x:c r="G48" s="14"/>
      <x:c r="H48" s="14"/>
      <x:c r="I48" s="15" t="str">
        <x:f>IF(OR(A48="",COUNT(G48)=0,COUNT(H48)=0),"",G48+H48)</x:f>
      </x:c>
      <x:c r="J48" s="14"/>
      <x:c r="K48" s="18" t="str">
        <x:f>IF(OR(COUNT(I48)=0,E48=""),"",IF(E48="Engine Room",I48/60,IF(OR(COUNT(J48)=0,J48&lt;=0),"",I48/J48)))</x:f>
      </x:c>
      <x:c r="L48" s="15" t="str">
        <x:f>IF(A48="","",IF(OR(COUNT(G48)=0,COUNT(H48)=0),"Add counts",IF(AND(E48&lt;&gt;"Engine Room",OR(COUNT(J48)=0,J48&lt;=0)),"Set capacity",IF(K48&gt;1,"Over capacity","Within capacity"))))</x:f>
      </x:c>
      <x:c r="M48" s="15" t="str">
        <x:f>IF(A48="","",IF(OR(COUNT(B48)=0,COUNT(C48)=0,COUNT(D48)=0,E48=""),"Add time / space",IF(C48&gt;=D48,"Check times",IF(COUNTIFS($B$11:$B$90,B48,$E$11:$E$90,E48,$C$11:$C$90,"&lt;"&amp;D48,$D$11:$D$90,"&gt;"&amp;C48)&gt;1,"Room clash","Clear"))))</x:f>
      </x:c>
      <x:c r="N48" s="15" t="str">
        <x:f>IF(A48="","",IF(COUNTIF($A$11:$A$90,A48)&gt;1,"Duplicate ID",IF(F48="","Add event name",IF(L48="Over capacity","Reduce attendance",IF(L48="Set capacity","Set capacity",IF(M48="Room clash","Resolve clash",IF(M48="Check times","Fix times",IF(OR(L48="Add counts",M48="Add time / space"),"Complete event","Ready"))))))))</x:f>
      </x:c>
    </x:row>
    <x:row r="49" ht="24" customHeight="1">
      <x:c r="A49" s="14"/>
      <x:c r="B49" s="16"/>
      <x:c r="C49" s="17"/>
      <x:c r="D49" s="17"/>
      <x:c r="E49" s="14"/>
      <x:c r="F49" s="14"/>
      <x:c r="G49" s="14"/>
      <x:c r="H49" s="14"/>
      <x:c r="I49" s="15" t="str">
        <x:f>IF(OR(A49="",COUNT(G49)=0,COUNT(H49)=0),"",G49+H49)</x:f>
      </x:c>
      <x:c r="J49" s="14"/>
      <x:c r="K49" s="18" t="str">
        <x:f>IF(OR(COUNT(I49)=0,E49=""),"",IF(E49="Engine Room",I49/60,IF(OR(COUNT(J49)=0,J49&lt;=0),"",I49/J49)))</x:f>
      </x:c>
      <x:c r="L49" s="15" t="str">
        <x:f>IF(A49="","",IF(OR(COUNT(G49)=0,COUNT(H49)=0),"Add counts",IF(AND(E49&lt;&gt;"Engine Room",OR(COUNT(J49)=0,J49&lt;=0)),"Set capacity",IF(K49&gt;1,"Over capacity","Within capacity"))))</x:f>
      </x:c>
      <x:c r="M49" s="15" t="str">
        <x:f>IF(A49="","",IF(OR(COUNT(B49)=0,COUNT(C49)=0,COUNT(D49)=0,E49=""),"Add time / space",IF(C49&gt;=D49,"Check times",IF(COUNTIFS($B$11:$B$90,B49,$E$11:$E$90,E49,$C$11:$C$90,"&lt;"&amp;D49,$D$11:$D$90,"&gt;"&amp;C49)&gt;1,"Room clash","Clear"))))</x:f>
      </x:c>
      <x:c r="N49" s="15" t="str">
        <x:f>IF(A49="","",IF(COUNTIF($A$11:$A$90,A49)&gt;1,"Duplicate ID",IF(F49="","Add event name",IF(L49="Over capacity","Reduce attendance",IF(L49="Set capacity","Set capacity",IF(M49="Room clash","Resolve clash",IF(M49="Check times","Fix times",IF(OR(L49="Add counts",M49="Add time / space"),"Complete event","Ready"))))))))</x:f>
      </x:c>
    </x:row>
    <x:row r="50" ht="24" customHeight="1">
      <x:c r="A50" s="14"/>
      <x:c r="B50" s="16"/>
      <x:c r="C50" s="17"/>
      <x:c r="D50" s="17"/>
      <x:c r="E50" s="14"/>
      <x:c r="F50" s="14"/>
      <x:c r="G50" s="14"/>
      <x:c r="H50" s="14"/>
      <x:c r="I50" s="15" t="str">
        <x:f>IF(OR(A50="",COUNT(G50)=0,COUNT(H50)=0),"",G50+H50)</x:f>
      </x:c>
      <x:c r="J50" s="14"/>
      <x:c r="K50" s="18" t="str">
        <x:f>IF(OR(COUNT(I50)=0,E50=""),"",IF(E50="Engine Room",I50/60,IF(OR(COUNT(J50)=0,J50&lt;=0),"",I50/J50)))</x:f>
      </x:c>
      <x:c r="L50" s="15" t="str">
        <x:f>IF(A50="","",IF(OR(COUNT(G50)=0,COUNT(H50)=0),"Add counts",IF(AND(E50&lt;&gt;"Engine Room",OR(COUNT(J50)=0,J50&lt;=0)),"Set capacity",IF(K50&gt;1,"Over capacity","Within capacity"))))</x:f>
      </x:c>
      <x:c r="M50" s="15" t="str">
        <x:f>IF(A50="","",IF(OR(COUNT(B50)=0,COUNT(C50)=0,COUNT(D50)=0,E50=""),"Add time / space",IF(C50&gt;=D50,"Check times",IF(COUNTIFS($B$11:$B$90,B50,$E$11:$E$90,E50,$C$11:$C$90,"&lt;"&amp;D50,$D$11:$D$90,"&gt;"&amp;C50)&gt;1,"Room clash","Clear"))))</x:f>
      </x:c>
      <x:c r="N50" s="15" t="str">
        <x:f>IF(A50="","",IF(COUNTIF($A$11:$A$90,A50)&gt;1,"Duplicate ID",IF(F50="","Add event name",IF(L50="Over capacity","Reduce attendance",IF(L50="Set capacity","Set capacity",IF(M50="Room clash","Resolve clash",IF(M50="Check times","Fix times",IF(OR(L50="Add counts",M50="Add time / space"),"Complete event","Ready"))))))))</x:f>
      </x:c>
    </x:row>
    <x:row r="51" ht="24" customHeight="1">
      <x:c r="A51" s="14"/>
      <x:c r="B51" s="16"/>
      <x:c r="C51" s="17"/>
      <x:c r="D51" s="17"/>
      <x:c r="E51" s="14"/>
      <x:c r="F51" s="14"/>
      <x:c r="G51" s="14"/>
      <x:c r="H51" s="14"/>
      <x:c r="I51" s="15" t="str">
        <x:f>IF(OR(A51="",COUNT(G51)=0,COUNT(H51)=0),"",G51+H51)</x:f>
      </x:c>
      <x:c r="J51" s="14"/>
      <x:c r="K51" s="18" t="str">
        <x:f>IF(OR(COUNT(I51)=0,E51=""),"",IF(E51="Engine Room",I51/60,IF(OR(COUNT(J51)=0,J51&lt;=0),"",I51/J51)))</x:f>
      </x:c>
      <x:c r="L51" s="15" t="str">
        <x:f>IF(A51="","",IF(OR(COUNT(G51)=0,COUNT(H51)=0),"Add counts",IF(AND(E51&lt;&gt;"Engine Room",OR(COUNT(J51)=0,J51&lt;=0)),"Set capacity",IF(K51&gt;1,"Over capacity","Within capacity"))))</x:f>
      </x:c>
      <x:c r="M51" s="15" t="str">
        <x:f>IF(A51="","",IF(OR(COUNT(B51)=0,COUNT(C51)=0,COUNT(D51)=0,E51=""),"Add time / space",IF(C51&gt;=D51,"Check times",IF(COUNTIFS($B$11:$B$90,B51,$E$11:$E$90,E51,$C$11:$C$90,"&lt;"&amp;D51,$D$11:$D$90,"&gt;"&amp;C51)&gt;1,"Room clash","Clear"))))</x:f>
      </x:c>
      <x:c r="N51" s="15" t="str">
        <x:f>IF(A51="","",IF(COUNTIF($A$11:$A$90,A51)&gt;1,"Duplicate ID",IF(F51="","Add event name",IF(L51="Over capacity","Reduce attendance",IF(L51="Set capacity","Set capacity",IF(M51="Room clash","Resolve clash",IF(M51="Check times","Fix times",IF(OR(L51="Add counts",M51="Add time / space"),"Complete event","Ready"))))))))</x:f>
      </x:c>
    </x:row>
    <x:row r="52" ht="24" customHeight="1">
      <x:c r="A52" s="14"/>
      <x:c r="B52" s="16"/>
      <x:c r="C52" s="17"/>
      <x:c r="D52" s="17"/>
      <x:c r="E52" s="14"/>
      <x:c r="F52" s="14"/>
      <x:c r="G52" s="14"/>
      <x:c r="H52" s="14"/>
      <x:c r="I52" s="15" t="str">
        <x:f>IF(OR(A52="",COUNT(G52)=0,COUNT(H52)=0),"",G52+H52)</x:f>
      </x:c>
      <x:c r="J52" s="14"/>
      <x:c r="K52" s="18" t="str">
        <x:f>IF(OR(COUNT(I52)=0,E52=""),"",IF(E52="Engine Room",I52/60,IF(OR(COUNT(J52)=0,J52&lt;=0),"",I52/J52)))</x:f>
      </x:c>
      <x:c r="L52" s="15" t="str">
        <x:f>IF(A52="","",IF(OR(COUNT(G52)=0,COUNT(H52)=0),"Add counts",IF(AND(E52&lt;&gt;"Engine Room",OR(COUNT(J52)=0,J52&lt;=0)),"Set capacity",IF(K52&gt;1,"Over capacity","Within capacity"))))</x:f>
      </x:c>
      <x:c r="M52" s="15" t="str">
        <x:f>IF(A52="","",IF(OR(COUNT(B52)=0,COUNT(C52)=0,COUNT(D52)=0,E52=""),"Add time / space",IF(C52&gt;=D52,"Check times",IF(COUNTIFS($B$11:$B$90,B52,$E$11:$E$90,E52,$C$11:$C$90,"&lt;"&amp;D52,$D$11:$D$90,"&gt;"&amp;C52)&gt;1,"Room clash","Clear"))))</x:f>
      </x:c>
      <x:c r="N52" s="15" t="str">
        <x:f>IF(A52="","",IF(COUNTIF($A$11:$A$90,A52)&gt;1,"Duplicate ID",IF(F52="","Add event name",IF(L52="Over capacity","Reduce attendance",IF(L52="Set capacity","Set capacity",IF(M52="Room clash","Resolve clash",IF(M52="Check times","Fix times",IF(OR(L52="Add counts",M52="Add time / space"),"Complete event","Ready"))))))))</x:f>
      </x:c>
    </x:row>
    <x:row r="53" ht="24" customHeight="1">
      <x:c r="A53" s="14"/>
      <x:c r="B53" s="16"/>
      <x:c r="C53" s="17"/>
      <x:c r="D53" s="17"/>
      <x:c r="E53" s="14"/>
      <x:c r="F53" s="14"/>
      <x:c r="G53" s="14"/>
      <x:c r="H53" s="14"/>
      <x:c r="I53" s="15" t="str">
        <x:f>IF(OR(A53="",COUNT(G53)=0,COUNT(H53)=0),"",G53+H53)</x:f>
      </x:c>
      <x:c r="J53" s="14"/>
      <x:c r="K53" s="18" t="str">
        <x:f>IF(OR(COUNT(I53)=0,E53=""),"",IF(E53="Engine Room",I53/60,IF(OR(COUNT(J53)=0,J53&lt;=0),"",I53/J53)))</x:f>
      </x:c>
      <x:c r="L53" s="15" t="str">
        <x:f>IF(A53="","",IF(OR(COUNT(G53)=0,COUNT(H53)=0),"Add counts",IF(AND(E53&lt;&gt;"Engine Room",OR(COUNT(J53)=0,J53&lt;=0)),"Set capacity",IF(K53&gt;1,"Over capacity","Within capacity"))))</x:f>
      </x:c>
      <x:c r="M53" s="15" t="str">
        <x:f>IF(A53="","",IF(OR(COUNT(B53)=0,COUNT(C53)=0,COUNT(D53)=0,E53=""),"Add time / space",IF(C53&gt;=D53,"Check times",IF(COUNTIFS($B$11:$B$90,B53,$E$11:$E$90,E53,$C$11:$C$90,"&lt;"&amp;D53,$D$11:$D$90,"&gt;"&amp;C53)&gt;1,"Room clash","Clear"))))</x:f>
      </x:c>
      <x:c r="N53" s="15" t="str">
        <x:f>IF(A53="","",IF(COUNTIF($A$11:$A$90,A53)&gt;1,"Duplicate ID",IF(F53="","Add event name",IF(L53="Over capacity","Reduce attendance",IF(L53="Set capacity","Set capacity",IF(M53="Room clash","Resolve clash",IF(M53="Check times","Fix times",IF(OR(L53="Add counts",M53="Add time / space"),"Complete event","Ready"))))))))</x:f>
      </x:c>
    </x:row>
    <x:row r="54" ht="24" customHeight="1">
      <x:c r="A54" s="14"/>
      <x:c r="B54" s="16"/>
      <x:c r="C54" s="17"/>
      <x:c r="D54" s="17"/>
      <x:c r="E54" s="14"/>
      <x:c r="F54" s="14"/>
      <x:c r="G54" s="14"/>
      <x:c r="H54" s="14"/>
      <x:c r="I54" s="15" t="str">
        <x:f>IF(OR(A54="",COUNT(G54)=0,COUNT(H54)=0),"",G54+H54)</x:f>
      </x:c>
      <x:c r="J54" s="14"/>
      <x:c r="K54" s="18" t="str">
        <x:f>IF(OR(COUNT(I54)=0,E54=""),"",IF(E54="Engine Room",I54/60,IF(OR(COUNT(J54)=0,J54&lt;=0),"",I54/J54)))</x:f>
      </x:c>
      <x:c r="L54" s="15" t="str">
        <x:f>IF(A54="","",IF(OR(COUNT(G54)=0,COUNT(H54)=0),"Add counts",IF(AND(E54&lt;&gt;"Engine Room",OR(COUNT(J54)=0,J54&lt;=0)),"Set capacity",IF(K54&gt;1,"Over capacity","Within capacity"))))</x:f>
      </x:c>
      <x:c r="M54" s="15" t="str">
        <x:f>IF(A54="","",IF(OR(COUNT(B54)=0,COUNT(C54)=0,COUNT(D54)=0,E54=""),"Add time / space",IF(C54&gt;=D54,"Check times",IF(COUNTIFS($B$11:$B$90,B54,$E$11:$E$90,E54,$C$11:$C$90,"&lt;"&amp;D54,$D$11:$D$90,"&gt;"&amp;C54)&gt;1,"Room clash","Clear"))))</x:f>
      </x:c>
      <x:c r="N54" s="15" t="str">
        <x:f>IF(A54="","",IF(COUNTIF($A$11:$A$90,A54)&gt;1,"Duplicate ID",IF(F54="","Add event name",IF(L54="Over capacity","Reduce attendance",IF(L54="Set capacity","Set capacity",IF(M54="Room clash","Resolve clash",IF(M54="Check times","Fix times",IF(OR(L54="Add counts",M54="Add time / space"),"Complete event","Ready"))))))))</x:f>
      </x:c>
    </x:row>
    <x:row r="55" ht="24" customHeight="1">
      <x:c r="A55" s="14"/>
      <x:c r="B55" s="16"/>
      <x:c r="C55" s="17"/>
      <x:c r="D55" s="17"/>
      <x:c r="E55" s="14"/>
      <x:c r="F55" s="14"/>
      <x:c r="G55" s="14"/>
      <x:c r="H55" s="14"/>
      <x:c r="I55" s="15" t="str">
        <x:f>IF(OR(A55="",COUNT(G55)=0,COUNT(H55)=0),"",G55+H55)</x:f>
      </x:c>
      <x:c r="J55" s="14"/>
      <x:c r="K55" s="18" t="str">
        <x:f>IF(OR(COUNT(I55)=0,E55=""),"",IF(E55="Engine Room",I55/60,IF(OR(COUNT(J55)=0,J55&lt;=0),"",I55/J55)))</x:f>
      </x:c>
      <x:c r="L55" s="15" t="str">
        <x:f>IF(A55="","",IF(OR(COUNT(G55)=0,COUNT(H55)=0),"Add counts",IF(AND(E55&lt;&gt;"Engine Room",OR(COUNT(J55)=0,J55&lt;=0)),"Set capacity",IF(K55&gt;1,"Over capacity","Within capacity"))))</x:f>
      </x:c>
      <x:c r="M55" s="15" t="str">
        <x:f>IF(A55="","",IF(OR(COUNT(B55)=0,COUNT(C55)=0,COUNT(D55)=0,E55=""),"Add time / space",IF(C55&gt;=D55,"Check times",IF(COUNTIFS($B$11:$B$90,B55,$E$11:$E$90,E55,$C$11:$C$90,"&lt;"&amp;D55,$D$11:$D$90,"&gt;"&amp;C55)&gt;1,"Room clash","Clear"))))</x:f>
      </x:c>
      <x:c r="N55" s="15" t="str">
        <x:f>IF(A55="","",IF(COUNTIF($A$11:$A$90,A55)&gt;1,"Duplicate ID",IF(F55="","Add event name",IF(L55="Over capacity","Reduce attendance",IF(L55="Set capacity","Set capacity",IF(M55="Room clash","Resolve clash",IF(M55="Check times","Fix times",IF(OR(L55="Add counts",M55="Add time / space"),"Complete event","Ready"))))))))</x:f>
      </x:c>
    </x:row>
    <x:row r="56" ht="24" customHeight="1">
      <x:c r="A56" s="14"/>
      <x:c r="B56" s="16"/>
      <x:c r="C56" s="17"/>
      <x:c r="D56" s="17"/>
      <x:c r="E56" s="14"/>
      <x:c r="F56" s="14"/>
      <x:c r="G56" s="14"/>
      <x:c r="H56" s="14"/>
      <x:c r="I56" s="15" t="str">
        <x:f>IF(OR(A56="",COUNT(G56)=0,COUNT(H56)=0),"",G56+H56)</x:f>
      </x:c>
      <x:c r="J56" s="14"/>
      <x:c r="K56" s="18" t="str">
        <x:f>IF(OR(COUNT(I56)=0,E56=""),"",IF(E56="Engine Room",I56/60,IF(OR(COUNT(J56)=0,J56&lt;=0),"",I56/J56)))</x:f>
      </x:c>
      <x:c r="L56" s="15" t="str">
        <x:f>IF(A56="","",IF(OR(COUNT(G56)=0,COUNT(H56)=0),"Add counts",IF(AND(E56&lt;&gt;"Engine Room",OR(COUNT(J56)=0,J56&lt;=0)),"Set capacity",IF(K56&gt;1,"Over capacity","Within capacity"))))</x:f>
      </x:c>
      <x:c r="M56" s="15" t="str">
        <x:f>IF(A56="","",IF(OR(COUNT(B56)=0,COUNT(C56)=0,COUNT(D56)=0,E56=""),"Add time / space",IF(C56&gt;=D56,"Check times",IF(COUNTIFS($B$11:$B$90,B56,$E$11:$E$90,E56,$C$11:$C$90,"&lt;"&amp;D56,$D$11:$D$90,"&gt;"&amp;C56)&gt;1,"Room clash","Clear"))))</x:f>
      </x:c>
      <x:c r="N56" s="15" t="str">
        <x:f>IF(A56="","",IF(COUNTIF($A$11:$A$90,A56)&gt;1,"Duplicate ID",IF(F56="","Add event name",IF(L56="Over capacity","Reduce attendance",IF(L56="Set capacity","Set capacity",IF(M56="Room clash","Resolve clash",IF(M56="Check times","Fix times",IF(OR(L56="Add counts",M56="Add time / space"),"Complete event","Ready"))))))))</x:f>
      </x:c>
    </x:row>
    <x:row r="57" ht="24" customHeight="1">
      <x:c r="A57" s="14"/>
      <x:c r="B57" s="16"/>
      <x:c r="C57" s="17"/>
      <x:c r="D57" s="17"/>
      <x:c r="E57" s="14"/>
      <x:c r="F57" s="14"/>
      <x:c r="G57" s="14"/>
      <x:c r="H57" s="14"/>
      <x:c r="I57" s="15" t="str">
        <x:f>IF(OR(A57="",COUNT(G57)=0,COUNT(H57)=0),"",G57+H57)</x:f>
      </x:c>
      <x:c r="J57" s="14"/>
      <x:c r="K57" s="18" t="str">
        <x:f>IF(OR(COUNT(I57)=0,E57=""),"",IF(E57="Engine Room",I57/60,IF(OR(COUNT(J57)=0,J57&lt;=0),"",I57/J57)))</x:f>
      </x:c>
      <x:c r="L57" s="15" t="str">
        <x:f>IF(A57="","",IF(OR(COUNT(G57)=0,COUNT(H57)=0),"Add counts",IF(AND(E57&lt;&gt;"Engine Room",OR(COUNT(J57)=0,J57&lt;=0)),"Set capacity",IF(K57&gt;1,"Over capacity","Within capacity"))))</x:f>
      </x:c>
      <x:c r="M57" s="15" t="str">
        <x:f>IF(A57="","",IF(OR(COUNT(B57)=0,COUNT(C57)=0,COUNT(D57)=0,E57=""),"Add time / space",IF(C57&gt;=D57,"Check times",IF(COUNTIFS($B$11:$B$90,B57,$E$11:$E$90,E57,$C$11:$C$90,"&lt;"&amp;D57,$D$11:$D$90,"&gt;"&amp;C57)&gt;1,"Room clash","Clear"))))</x:f>
      </x:c>
      <x:c r="N57" s="15" t="str">
        <x:f>IF(A57="","",IF(COUNTIF($A$11:$A$90,A57)&gt;1,"Duplicate ID",IF(F57="","Add event name",IF(L57="Over capacity","Reduce attendance",IF(L57="Set capacity","Set capacity",IF(M57="Room clash","Resolve clash",IF(M57="Check times","Fix times",IF(OR(L57="Add counts",M57="Add time / space"),"Complete event","Ready"))))))))</x:f>
      </x:c>
    </x:row>
    <x:row r="58" ht="24" customHeight="1">
      <x:c r="A58" s="14"/>
      <x:c r="B58" s="16"/>
      <x:c r="C58" s="17"/>
      <x:c r="D58" s="17"/>
      <x:c r="E58" s="14"/>
      <x:c r="F58" s="14"/>
      <x:c r="G58" s="14"/>
      <x:c r="H58" s="14"/>
      <x:c r="I58" s="15" t="str">
        <x:f>IF(OR(A58="",COUNT(G58)=0,COUNT(H58)=0),"",G58+H58)</x:f>
      </x:c>
      <x:c r="J58" s="14"/>
      <x:c r="K58" s="18" t="str">
        <x:f>IF(OR(COUNT(I58)=0,E58=""),"",IF(E58="Engine Room",I58/60,IF(OR(COUNT(J58)=0,J58&lt;=0),"",I58/J58)))</x:f>
      </x:c>
      <x:c r="L58" s="15" t="str">
        <x:f>IF(A58="","",IF(OR(COUNT(G58)=0,COUNT(H58)=0),"Add counts",IF(AND(E58&lt;&gt;"Engine Room",OR(COUNT(J58)=0,J58&lt;=0)),"Set capacity",IF(K58&gt;1,"Over capacity","Within capacity"))))</x:f>
      </x:c>
      <x:c r="M58" s="15" t="str">
        <x:f>IF(A58="","",IF(OR(COUNT(B58)=0,COUNT(C58)=0,COUNT(D58)=0,E58=""),"Add time / space",IF(C58&gt;=D58,"Check times",IF(COUNTIFS($B$11:$B$90,B58,$E$11:$E$90,E58,$C$11:$C$90,"&lt;"&amp;D58,$D$11:$D$90,"&gt;"&amp;C58)&gt;1,"Room clash","Clear"))))</x:f>
      </x:c>
      <x:c r="N58" s="15" t="str">
        <x:f>IF(A58="","",IF(COUNTIF($A$11:$A$90,A58)&gt;1,"Duplicate ID",IF(F58="","Add event name",IF(L58="Over capacity","Reduce attendance",IF(L58="Set capacity","Set capacity",IF(M58="Room clash","Resolve clash",IF(M58="Check times","Fix times",IF(OR(L58="Add counts",M58="Add time / space"),"Complete event","Ready"))))))))</x:f>
      </x:c>
    </x:row>
    <x:row r="59" ht="24" customHeight="1">
      <x:c r="A59" s="14"/>
      <x:c r="B59" s="16"/>
      <x:c r="C59" s="17"/>
      <x:c r="D59" s="17"/>
      <x:c r="E59" s="14"/>
      <x:c r="F59" s="14"/>
      <x:c r="G59" s="14"/>
      <x:c r="H59" s="14"/>
      <x:c r="I59" s="15" t="str">
        <x:f>IF(OR(A59="",COUNT(G59)=0,COUNT(H59)=0),"",G59+H59)</x:f>
      </x:c>
      <x:c r="J59" s="14"/>
      <x:c r="K59" s="18" t="str">
        <x:f>IF(OR(COUNT(I59)=0,E59=""),"",IF(E59="Engine Room",I59/60,IF(OR(COUNT(J59)=0,J59&lt;=0),"",I59/J59)))</x:f>
      </x:c>
      <x:c r="L59" s="15" t="str">
        <x:f>IF(A59="","",IF(OR(COUNT(G59)=0,COUNT(H59)=0),"Add counts",IF(AND(E59&lt;&gt;"Engine Room",OR(COUNT(J59)=0,J59&lt;=0)),"Set capacity",IF(K59&gt;1,"Over capacity","Within capacity"))))</x:f>
      </x:c>
      <x:c r="M59" s="15" t="str">
        <x:f>IF(A59="","",IF(OR(COUNT(B59)=0,COUNT(C59)=0,COUNT(D59)=0,E59=""),"Add time / space",IF(C59&gt;=D59,"Check times",IF(COUNTIFS($B$11:$B$90,B59,$E$11:$E$90,E59,$C$11:$C$90,"&lt;"&amp;D59,$D$11:$D$90,"&gt;"&amp;C59)&gt;1,"Room clash","Clear"))))</x:f>
      </x:c>
      <x:c r="N59" s="15" t="str">
        <x:f>IF(A59="","",IF(COUNTIF($A$11:$A$90,A59)&gt;1,"Duplicate ID",IF(F59="","Add event name",IF(L59="Over capacity","Reduce attendance",IF(L59="Set capacity","Set capacity",IF(M59="Room clash","Resolve clash",IF(M59="Check times","Fix times",IF(OR(L59="Add counts",M59="Add time / space"),"Complete event","Ready"))))))))</x:f>
      </x:c>
    </x:row>
    <x:row r="60" ht="24" customHeight="1">
      <x:c r="A60" s="14"/>
      <x:c r="B60" s="16"/>
      <x:c r="C60" s="17"/>
      <x:c r="D60" s="17"/>
      <x:c r="E60" s="14"/>
      <x:c r="F60" s="14"/>
      <x:c r="G60" s="14"/>
      <x:c r="H60" s="14"/>
      <x:c r="I60" s="15" t="str">
        <x:f>IF(OR(A60="",COUNT(G60)=0,COUNT(H60)=0),"",G60+H60)</x:f>
      </x:c>
      <x:c r="J60" s="14"/>
      <x:c r="K60" s="18" t="str">
        <x:f>IF(OR(COUNT(I60)=0,E60=""),"",IF(E60="Engine Room",I60/60,IF(OR(COUNT(J60)=0,J60&lt;=0),"",I60/J60)))</x:f>
      </x:c>
      <x:c r="L60" s="15" t="str">
        <x:f>IF(A60="","",IF(OR(COUNT(G60)=0,COUNT(H60)=0),"Add counts",IF(AND(E60&lt;&gt;"Engine Room",OR(COUNT(J60)=0,J60&lt;=0)),"Set capacity",IF(K60&gt;1,"Over capacity","Within capacity"))))</x:f>
      </x:c>
      <x:c r="M60" s="15" t="str">
        <x:f>IF(A60="","",IF(OR(COUNT(B60)=0,COUNT(C60)=0,COUNT(D60)=0,E60=""),"Add time / space",IF(C60&gt;=D60,"Check times",IF(COUNTIFS($B$11:$B$90,B60,$E$11:$E$90,E60,$C$11:$C$90,"&lt;"&amp;D60,$D$11:$D$90,"&gt;"&amp;C60)&gt;1,"Room clash","Clear"))))</x:f>
      </x:c>
      <x:c r="N60" s="15" t="str">
        <x:f>IF(A60="","",IF(COUNTIF($A$11:$A$90,A60)&gt;1,"Duplicate ID",IF(F60="","Add event name",IF(L60="Over capacity","Reduce attendance",IF(L60="Set capacity","Set capacity",IF(M60="Room clash","Resolve clash",IF(M60="Check times","Fix times",IF(OR(L60="Add counts",M60="Add time / space"),"Complete event","Ready"))))))))</x:f>
      </x:c>
    </x:row>
    <x:row r="61" ht="24" customHeight="1">
      <x:c r="A61" s="14"/>
      <x:c r="B61" s="16"/>
      <x:c r="C61" s="17"/>
      <x:c r="D61" s="17"/>
      <x:c r="E61" s="14"/>
      <x:c r="F61" s="14"/>
      <x:c r="G61" s="14"/>
      <x:c r="H61" s="14"/>
      <x:c r="I61" s="15" t="str">
        <x:f>IF(OR(A61="",COUNT(G61)=0,COUNT(H61)=0),"",G61+H61)</x:f>
      </x:c>
      <x:c r="J61" s="14"/>
      <x:c r="K61" s="18" t="str">
        <x:f>IF(OR(COUNT(I61)=0,E61=""),"",IF(E61="Engine Room",I61/60,IF(OR(COUNT(J61)=0,J61&lt;=0),"",I61/J61)))</x:f>
      </x:c>
      <x:c r="L61" s="15" t="str">
        <x:f>IF(A61="","",IF(OR(COUNT(G61)=0,COUNT(H61)=0),"Add counts",IF(AND(E61&lt;&gt;"Engine Room",OR(COUNT(J61)=0,J61&lt;=0)),"Set capacity",IF(K61&gt;1,"Over capacity","Within capacity"))))</x:f>
      </x:c>
      <x:c r="M61" s="15" t="str">
        <x:f>IF(A61="","",IF(OR(COUNT(B61)=0,COUNT(C61)=0,COUNT(D61)=0,E61=""),"Add time / space",IF(C61&gt;=D61,"Check times",IF(COUNTIFS($B$11:$B$90,B61,$E$11:$E$90,E61,$C$11:$C$90,"&lt;"&amp;D61,$D$11:$D$90,"&gt;"&amp;C61)&gt;1,"Room clash","Clear"))))</x:f>
      </x:c>
      <x:c r="N61" s="15" t="str">
        <x:f>IF(A61="","",IF(COUNTIF($A$11:$A$90,A61)&gt;1,"Duplicate ID",IF(F61="","Add event name",IF(L61="Over capacity","Reduce attendance",IF(L61="Set capacity","Set capacity",IF(M61="Room clash","Resolve clash",IF(M61="Check times","Fix times",IF(OR(L61="Add counts",M61="Add time / space"),"Complete event","Ready"))))))))</x:f>
      </x:c>
    </x:row>
    <x:row r="62" ht="24" customHeight="1">
      <x:c r="A62" s="14"/>
      <x:c r="B62" s="16"/>
      <x:c r="C62" s="17"/>
      <x:c r="D62" s="17"/>
      <x:c r="E62" s="14"/>
      <x:c r="F62" s="14"/>
      <x:c r="G62" s="14"/>
      <x:c r="H62" s="14"/>
      <x:c r="I62" s="15" t="str">
        <x:f>IF(OR(A62="",COUNT(G62)=0,COUNT(H62)=0),"",G62+H62)</x:f>
      </x:c>
      <x:c r="J62" s="14"/>
      <x:c r="K62" s="18" t="str">
        <x:f>IF(OR(COUNT(I62)=0,E62=""),"",IF(E62="Engine Room",I62/60,IF(OR(COUNT(J62)=0,J62&lt;=0),"",I62/J62)))</x:f>
      </x:c>
      <x:c r="L62" s="15" t="str">
        <x:f>IF(A62="","",IF(OR(COUNT(G62)=0,COUNT(H62)=0),"Add counts",IF(AND(E62&lt;&gt;"Engine Room",OR(COUNT(J62)=0,J62&lt;=0)),"Set capacity",IF(K62&gt;1,"Over capacity","Within capacity"))))</x:f>
      </x:c>
      <x:c r="M62" s="15" t="str">
        <x:f>IF(A62="","",IF(OR(COUNT(B62)=0,COUNT(C62)=0,COUNT(D62)=0,E62=""),"Add time / space",IF(C62&gt;=D62,"Check times",IF(COUNTIFS($B$11:$B$90,B62,$E$11:$E$90,E62,$C$11:$C$90,"&lt;"&amp;D62,$D$11:$D$90,"&gt;"&amp;C62)&gt;1,"Room clash","Clear"))))</x:f>
      </x:c>
      <x:c r="N62" s="15" t="str">
        <x:f>IF(A62="","",IF(COUNTIF($A$11:$A$90,A62)&gt;1,"Duplicate ID",IF(F62="","Add event name",IF(L62="Over capacity","Reduce attendance",IF(L62="Set capacity","Set capacity",IF(M62="Room clash","Resolve clash",IF(M62="Check times","Fix times",IF(OR(L62="Add counts",M62="Add time / space"),"Complete event","Ready"))))))))</x:f>
      </x:c>
    </x:row>
    <x:row r="63" ht="24" customHeight="1">
      <x:c r="A63" s="14"/>
      <x:c r="B63" s="16"/>
      <x:c r="C63" s="17"/>
      <x:c r="D63" s="17"/>
      <x:c r="E63" s="14"/>
      <x:c r="F63" s="14"/>
      <x:c r="G63" s="14"/>
      <x:c r="H63" s="14"/>
      <x:c r="I63" s="15" t="str">
        <x:f>IF(OR(A63="",COUNT(G63)=0,COUNT(H63)=0),"",G63+H63)</x:f>
      </x:c>
      <x:c r="J63" s="14"/>
      <x:c r="K63" s="18" t="str">
        <x:f>IF(OR(COUNT(I63)=0,E63=""),"",IF(E63="Engine Room",I63/60,IF(OR(COUNT(J63)=0,J63&lt;=0),"",I63/J63)))</x:f>
      </x:c>
      <x:c r="L63" s="15" t="str">
        <x:f>IF(A63="","",IF(OR(COUNT(G63)=0,COUNT(H63)=0),"Add counts",IF(AND(E63&lt;&gt;"Engine Room",OR(COUNT(J63)=0,J63&lt;=0)),"Set capacity",IF(K63&gt;1,"Over capacity","Within capacity"))))</x:f>
      </x:c>
      <x:c r="M63" s="15" t="str">
        <x:f>IF(A63="","",IF(OR(COUNT(B63)=0,COUNT(C63)=0,COUNT(D63)=0,E63=""),"Add time / space",IF(C63&gt;=D63,"Check times",IF(COUNTIFS($B$11:$B$90,B63,$E$11:$E$90,E63,$C$11:$C$90,"&lt;"&amp;D63,$D$11:$D$90,"&gt;"&amp;C63)&gt;1,"Room clash","Clear"))))</x:f>
      </x:c>
      <x:c r="N63" s="15" t="str">
        <x:f>IF(A63="","",IF(COUNTIF($A$11:$A$90,A63)&gt;1,"Duplicate ID",IF(F63="","Add event name",IF(L63="Over capacity","Reduce attendance",IF(L63="Set capacity","Set capacity",IF(M63="Room clash","Resolve clash",IF(M63="Check times","Fix times",IF(OR(L63="Add counts",M63="Add time / space"),"Complete event","Ready"))))))))</x:f>
      </x:c>
    </x:row>
    <x:row r="64" ht="24" customHeight="1">
      <x:c r="A64" s="14"/>
      <x:c r="B64" s="16"/>
      <x:c r="C64" s="17"/>
      <x:c r="D64" s="17"/>
      <x:c r="E64" s="14"/>
      <x:c r="F64" s="14"/>
      <x:c r="G64" s="14"/>
      <x:c r="H64" s="14"/>
      <x:c r="I64" s="15" t="str">
        <x:f>IF(OR(A64="",COUNT(G64)=0,COUNT(H64)=0),"",G64+H64)</x:f>
      </x:c>
      <x:c r="J64" s="14"/>
      <x:c r="K64" s="18" t="str">
        <x:f>IF(OR(COUNT(I64)=0,E64=""),"",IF(E64="Engine Room",I64/60,IF(OR(COUNT(J64)=0,J64&lt;=0),"",I64/J64)))</x:f>
      </x:c>
      <x:c r="L64" s="15" t="str">
        <x:f>IF(A64="","",IF(OR(COUNT(G64)=0,COUNT(H64)=0),"Add counts",IF(AND(E64&lt;&gt;"Engine Room",OR(COUNT(J64)=0,J64&lt;=0)),"Set capacity",IF(K64&gt;1,"Over capacity","Within capacity"))))</x:f>
      </x:c>
      <x:c r="M64" s="15" t="str">
        <x:f>IF(A64="","",IF(OR(COUNT(B64)=0,COUNT(C64)=0,COUNT(D64)=0,E64=""),"Add time / space",IF(C64&gt;=D64,"Check times",IF(COUNTIFS($B$11:$B$90,B64,$E$11:$E$90,E64,$C$11:$C$90,"&lt;"&amp;D64,$D$11:$D$90,"&gt;"&amp;C64)&gt;1,"Room clash","Clear"))))</x:f>
      </x:c>
      <x:c r="N64" s="15" t="str">
        <x:f>IF(A64="","",IF(COUNTIF($A$11:$A$90,A64)&gt;1,"Duplicate ID",IF(F64="","Add event name",IF(L64="Over capacity","Reduce attendance",IF(L64="Set capacity","Set capacity",IF(M64="Room clash","Resolve clash",IF(M64="Check times","Fix times",IF(OR(L64="Add counts",M64="Add time / space"),"Complete event","Ready"))))))))</x:f>
      </x:c>
    </x:row>
    <x:row r="65" ht="24" customHeight="1">
      <x:c r="A65" s="14"/>
      <x:c r="B65" s="16"/>
      <x:c r="C65" s="17"/>
      <x:c r="D65" s="17"/>
      <x:c r="E65" s="14"/>
      <x:c r="F65" s="14"/>
      <x:c r="G65" s="14"/>
      <x:c r="H65" s="14"/>
      <x:c r="I65" s="15" t="str">
        <x:f>IF(OR(A65="",COUNT(G65)=0,COUNT(H65)=0),"",G65+H65)</x:f>
      </x:c>
      <x:c r="J65" s="14"/>
      <x:c r="K65" s="18" t="str">
        <x:f>IF(OR(COUNT(I65)=0,E65=""),"",IF(E65="Engine Room",I65/60,IF(OR(COUNT(J65)=0,J65&lt;=0),"",I65/J65)))</x:f>
      </x:c>
      <x:c r="L65" s="15" t="str">
        <x:f>IF(A65="","",IF(OR(COUNT(G65)=0,COUNT(H65)=0),"Add counts",IF(AND(E65&lt;&gt;"Engine Room",OR(COUNT(J65)=0,J65&lt;=0)),"Set capacity",IF(K65&gt;1,"Over capacity","Within capacity"))))</x:f>
      </x:c>
      <x:c r="M65" s="15" t="str">
        <x:f>IF(A65="","",IF(OR(COUNT(B65)=0,COUNT(C65)=0,COUNT(D65)=0,E65=""),"Add time / space",IF(C65&gt;=D65,"Check times",IF(COUNTIFS($B$11:$B$90,B65,$E$11:$E$90,E65,$C$11:$C$90,"&lt;"&amp;D65,$D$11:$D$90,"&gt;"&amp;C65)&gt;1,"Room clash","Clear"))))</x:f>
      </x:c>
      <x:c r="N65" s="15" t="str">
        <x:f>IF(A65="","",IF(COUNTIF($A$11:$A$90,A65)&gt;1,"Duplicate ID",IF(F65="","Add event name",IF(L65="Over capacity","Reduce attendance",IF(L65="Set capacity","Set capacity",IF(M65="Room clash","Resolve clash",IF(M65="Check times","Fix times",IF(OR(L65="Add counts",M65="Add time / space"),"Complete event","Ready"))))))))</x:f>
      </x:c>
    </x:row>
    <x:row r="66" ht="24" customHeight="1">
      <x:c r="A66" s="14"/>
      <x:c r="B66" s="16"/>
      <x:c r="C66" s="17"/>
      <x:c r="D66" s="17"/>
      <x:c r="E66" s="14"/>
      <x:c r="F66" s="14"/>
      <x:c r="G66" s="14"/>
      <x:c r="H66" s="14"/>
      <x:c r="I66" s="15" t="str">
        <x:f>IF(OR(A66="",COUNT(G66)=0,COUNT(H66)=0),"",G66+H66)</x:f>
      </x:c>
      <x:c r="J66" s="14"/>
      <x:c r="K66" s="18" t="str">
        <x:f>IF(OR(COUNT(I66)=0,E66=""),"",IF(E66="Engine Room",I66/60,IF(OR(COUNT(J66)=0,J66&lt;=0),"",I66/J66)))</x:f>
      </x:c>
      <x:c r="L66" s="15" t="str">
        <x:f>IF(A66="","",IF(OR(COUNT(G66)=0,COUNT(H66)=0),"Add counts",IF(AND(E66&lt;&gt;"Engine Room",OR(COUNT(J66)=0,J66&lt;=0)),"Set capacity",IF(K66&gt;1,"Over capacity","Within capacity"))))</x:f>
      </x:c>
      <x:c r="M66" s="15" t="str">
        <x:f>IF(A66="","",IF(OR(COUNT(B66)=0,COUNT(C66)=0,COUNT(D66)=0,E66=""),"Add time / space",IF(C66&gt;=D66,"Check times",IF(COUNTIFS($B$11:$B$90,B66,$E$11:$E$90,E66,$C$11:$C$90,"&lt;"&amp;D66,$D$11:$D$90,"&gt;"&amp;C66)&gt;1,"Room clash","Clear"))))</x:f>
      </x:c>
      <x:c r="N66" s="15" t="str">
        <x:f>IF(A66="","",IF(COUNTIF($A$11:$A$90,A66)&gt;1,"Duplicate ID",IF(F66="","Add event name",IF(L66="Over capacity","Reduce attendance",IF(L66="Set capacity","Set capacity",IF(M66="Room clash","Resolve clash",IF(M66="Check times","Fix times",IF(OR(L66="Add counts",M66="Add time / space"),"Complete event","Ready"))))))))</x:f>
      </x:c>
    </x:row>
    <x:row r="67" ht="24" customHeight="1">
      <x:c r="A67" s="14"/>
      <x:c r="B67" s="16"/>
      <x:c r="C67" s="17"/>
      <x:c r="D67" s="17"/>
      <x:c r="E67" s="14"/>
      <x:c r="F67" s="14"/>
      <x:c r="G67" s="14"/>
      <x:c r="H67" s="14"/>
      <x:c r="I67" s="15" t="str">
        <x:f>IF(OR(A67="",COUNT(G67)=0,COUNT(H67)=0),"",G67+H67)</x:f>
      </x:c>
      <x:c r="J67" s="14"/>
      <x:c r="K67" s="18" t="str">
        <x:f>IF(OR(COUNT(I67)=0,E67=""),"",IF(E67="Engine Room",I67/60,IF(OR(COUNT(J67)=0,J67&lt;=0),"",I67/J67)))</x:f>
      </x:c>
      <x:c r="L67" s="15" t="str">
        <x:f>IF(A67="","",IF(OR(COUNT(G67)=0,COUNT(H67)=0),"Add counts",IF(AND(E67&lt;&gt;"Engine Room",OR(COUNT(J67)=0,J67&lt;=0)),"Set capacity",IF(K67&gt;1,"Over capacity","Within capacity"))))</x:f>
      </x:c>
      <x:c r="M67" s="15" t="str">
        <x:f>IF(A67="","",IF(OR(COUNT(B67)=0,COUNT(C67)=0,COUNT(D67)=0,E67=""),"Add time / space",IF(C67&gt;=D67,"Check times",IF(COUNTIFS($B$11:$B$90,B67,$E$11:$E$90,E67,$C$11:$C$90,"&lt;"&amp;D67,$D$11:$D$90,"&gt;"&amp;C67)&gt;1,"Room clash","Clear"))))</x:f>
      </x:c>
      <x:c r="N67" s="15" t="str">
        <x:f>IF(A67="","",IF(COUNTIF($A$11:$A$90,A67)&gt;1,"Duplicate ID",IF(F67="","Add event name",IF(L67="Over capacity","Reduce attendance",IF(L67="Set capacity","Set capacity",IF(M67="Room clash","Resolve clash",IF(M67="Check times","Fix times",IF(OR(L67="Add counts",M67="Add time / space"),"Complete event","Ready"))))))))</x:f>
      </x:c>
    </x:row>
    <x:row r="68" ht="24" customHeight="1">
      <x:c r="A68" s="14"/>
      <x:c r="B68" s="16"/>
      <x:c r="C68" s="17"/>
      <x:c r="D68" s="17"/>
      <x:c r="E68" s="14"/>
      <x:c r="F68" s="14"/>
      <x:c r="G68" s="14"/>
      <x:c r="H68" s="14"/>
      <x:c r="I68" s="15" t="str">
        <x:f>IF(OR(A68="",COUNT(G68)=0,COUNT(H68)=0),"",G68+H68)</x:f>
      </x:c>
      <x:c r="J68" s="14"/>
      <x:c r="K68" s="18" t="str">
        <x:f>IF(OR(COUNT(I68)=0,E68=""),"",IF(E68="Engine Room",I68/60,IF(OR(COUNT(J68)=0,J68&lt;=0),"",I68/J68)))</x:f>
      </x:c>
      <x:c r="L68" s="15" t="str">
        <x:f>IF(A68="","",IF(OR(COUNT(G68)=0,COUNT(H68)=0),"Add counts",IF(AND(E68&lt;&gt;"Engine Room",OR(COUNT(J68)=0,J68&lt;=0)),"Set capacity",IF(K68&gt;1,"Over capacity","Within capacity"))))</x:f>
      </x:c>
      <x:c r="M68" s="15" t="str">
        <x:f>IF(A68="","",IF(OR(COUNT(B68)=0,COUNT(C68)=0,COUNT(D68)=0,E68=""),"Add time / space",IF(C68&gt;=D68,"Check times",IF(COUNTIFS($B$11:$B$90,B68,$E$11:$E$90,E68,$C$11:$C$90,"&lt;"&amp;D68,$D$11:$D$90,"&gt;"&amp;C68)&gt;1,"Room clash","Clear"))))</x:f>
      </x:c>
      <x:c r="N68" s="15" t="str">
        <x:f>IF(A68="","",IF(COUNTIF($A$11:$A$90,A68)&gt;1,"Duplicate ID",IF(F68="","Add event name",IF(L68="Over capacity","Reduce attendance",IF(L68="Set capacity","Set capacity",IF(M68="Room clash","Resolve clash",IF(M68="Check times","Fix times",IF(OR(L68="Add counts",M68="Add time / space"),"Complete event","Ready"))))))))</x:f>
      </x:c>
    </x:row>
    <x:row r="69" ht="24" customHeight="1">
      <x:c r="A69" s="14"/>
      <x:c r="B69" s="16"/>
      <x:c r="C69" s="17"/>
      <x:c r="D69" s="17"/>
      <x:c r="E69" s="14"/>
      <x:c r="F69" s="14"/>
      <x:c r="G69" s="14"/>
      <x:c r="H69" s="14"/>
      <x:c r="I69" s="15" t="str">
        <x:f>IF(OR(A69="",COUNT(G69)=0,COUNT(H69)=0),"",G69+H69)</x:f>
      </x:c>
      <x:c r="J69" s="14"/>
      <x:c r="K69" s="18" t="str">
        <x:f>IF(OR(COUNT(I69)=0,E69=""),"",IF(E69="Engine Room",I69/60,IF(OR(COUNT(J69)=0,J69&lt;=0),"",I69/J69)))</x:f>
      </x:c>
      <x:c r="L69" s="15" t="str">
        <x:f>IF(A69="","",IF(OR(COUNT(G69)=0,COUNT(H69)=0),"Add counts",IF(AND(E69&lt;&gt;"Engine Room",OR(COUNT(J69)=0,J69&lt;=0)),"Set capacity",IF(K69&gt;1,"Over capacity","Within capacity"))))</x:f>
      </x:c>
      <x:c r="M69" s="15" t="str">
        <x:f>IF(A69="","",IF(OR(COUNT(B69)=0,COUNT(C69)=0,COUNT(D69)=0,E69=""),"Add time / space",IF(C69&gt;=D69,"Check times",IF(COUNTIFS($B$11:$B$90,B69,$E$11:$E$90,E69,$C$11:$C$90,"&lt;"&amp;D69,$D$11:$D$90,"&gt;"&amp;C69)&gt;1,"Room clash","Clear"))))</x:f>
      </x:c>
      <x:c r="N69" s="15" t="str">
        <x:f>IF(A69="","",IF(COUNTIF($A$11:$A$90,A69)&gt;1,"Duplicate ID",IF(F69="","Add event name",IF(L69="Over capacity","Reduce attendance",IF(L69="Set capacity","Set capacity",IF(M69="Room clash","Resolve clash",IF(M69="Check times","Fix times",IF(OR(L69="Add counts",M69="Add time / space"),"Complete event","Ready"))))))))</x:f>
      </x:c>
    </x:row>
    <x:row r="70" ht="24" customHeight="1">
      <x:c r="A70" s="14"/>
      <x:c r="B70" s="16"/>
      <x:c r="C70" s="17"/>
      <x:c r="D70" s="17"/>
      <x:c r="E70" s="14"/>
      <x:c r="F70" s="14"/>
      <x:c r="G70" s="14"/>
      <x:c r="H70" s="14"/>
      <x:c r="I70" s="15" t="str">
        <x:f>IF(OR(A70="",COUNT(G70)=0,COUNT(H70)=0),"",G70+H70)</x:f>
      </x:c>
      <x:c r="J70" s="14"/>
      <x:c r="K70" s="18" t="str">
        <x:f>IF(OR(COUNT(I70)=0,E70=""),"",IF(E70="Engine Room",I70/60,IF(OR(COUNT(J70)=0,J70&lt;=0),"",I70/J70)))</x:f>
      </x:c>
      <x:c r="L70" s="15" t="str">
        <x:f>IF(A70="","",IF(OR(COUNT(G70)=0,COUNT(H70)=0),"Add counts",IF(AND(E70&lt;&gt;"Engine Room",OR(COUNT(J70)=0,J70&lt;=0)),"Set capacity",IF(K70&gt;1,"Over capacity","Within capacity"))))</x:f>
      </x:c>
      <x:c r="M70" s="15" t="str">
        <x:f>IF(A70="","",IF(OR(COUNT(B70)=0,COUNT(C70)=0,COUNT(D70)=0,E70=""),"Add time / space",IF(C70&gt;=D70,"Check times",IF(COUNTIFS($B$11:$B$90,B70,$E$11:$E$90,E70,$C$11:$C$90,"&lt;"&amp;D70,$D$11:$D$90,"&gt;"&amp;C70)&gt;1,"Room clash","Clear"))))</x:f>
      </x:c>
      <x:c r="N70" s="15" t="str">
        <x:f>IF(A70="","",IF(COUNTIF($A$11:$A$90,A70)&gt;1,"Duplicate ID",IF(F70="","Add event name",IF(L70="Over capacity","Reduce attendance",IF(L70="Set capacity","Set capacity",IF(M70="Room clash","Resolve clash",IF(M70="Check times","Fix times",IF(OR(L70="Add counts",M70="Add time / space"),"Complete event","Ready"))))))))</x:f>
      </x:c>
    </x:row>
    <x:row r="71" ht="24" customHeight="1">
      <x:c r="A71" s="14"/>
      <x:c r="B71" s="16"/>
      <x:c r="C71" s="17"/>
      <x:c r="D71" s="17"/>
      <x:c r="E71" s="14"/>
      <x:c r="F71" s="14"/>
      <x:c r="G71" s="14"/>
      <x:c r="H71" s="14"/>
      <x:c r="I71" s="15" t="str">
        <x:f>IF(OR(A71="",COUNT(G71)=0,COUNT(H71)=0),"",G71+H71)</x:f>
      </x:c>
      <x:c r="J71" s="14"/>
      <x:c r="K71" s="18" t="str">
        <x:f>IF(OR(COUNT(I71)=0,E71=""),"",IF(E71="Engine Room",I71/60,IF(OR(COUNT(J71)=0,J71&lt;=0),"",I71/J71)))</x:f>
      </x:c>
      <x:c r="L71" s="15" t="str">
        <x:f>IF(A71="","",IF(OR(COUNT(G71)=0,COUNT(H71)=0),"Add counts",IF(AND(E71&lt;&gt;"Engine Room",OR(COUNT(J71)=0,J71&lt;=0)),"Set capacity",IF(K71&gt;1,"Over capacity","Within capacity"))))</x:f>
      </x:c>
      <x:c r="M71" s="15" t="str">
        <x:f>IF(A71="","",IF(OR(COUNT(B71)=0,COUNT(C71)=0,COUNT(D71)=0,E71=""),"Add time / space",IF(C71&gt;=D71,"Check times",IF(COUNTIFS($B$11:$B$90,B71,$E$11:$E$90,E71,$C$11:$C$90,"&lt;"&amp;D71,$D$11:$D$90,"&gt;"&amp;C71)&gt;1,"Room clash","Clear"))))</x:f>
      </x:c>
      <x:c r="N71" s="15" t="str">
        <x:f>IF(A71="","",IF(COUNTIF($A$11:$A$90,A71)&gt;1,"Duplicate ID",IF(F71="","Add event name",IF(L71="Over capacity","Reduce attendance",IF(L71="Set capacity","Set capacity",IF(M71="Room clash","Resolve clash",IF(M71="Check times","Fix times",IF(OR(L71="Add counts",M71="Add time / space"),"Complete event","Ready"))))))))</x:f>
      </x:c>
    </x:row>
    <x:row r="72" ht="24" customHeight="1">
      <x:c r="A72" s="14"/>
      <x:c r="B72" s="16"/>
      <x:c r="C72" s="17"/>
      <x:c r="D72" s="17"/>
      <x:c r="E72" s="14"/>
      <x:c r="F72" s="14"/>
      <x:c r="G72" s="14"/>
      <x:c r="H72" s="14"/>
      <x:c r="I72" s="15" t="str">
        <x:f>IF(OR(A72="",COUNT(G72)=0,COUNT(H72)=0),"",G72+H72)</x:f>
      </x:c>
      <x:c r="J72" s="14"/>
      <x:c r="K72" s="18" t="str">
        <x:f>IF(OR(COUNT(I72)=0,E72=""),"",IF(E72="Engine Room",I72/60,IF(OR(COUNT(J72)=0,J72&lt;=0),"",I72/J72)))</x:f>
      </x:c>
      <x:c r="L72" s="15" t="str">
        <x:f>IF(A72="","",IF(OR(COUNT(G72)=0,COUNT(H72)=0),"Add counts",IF(AND(E72&lt;&gt;"Engine Room",OR(COUNT(J72)=0,J72&lt;=0)),"Set capacity",IF(K72&gt;1,"Over capacity","Within capacity"))))</x:f>
      </x:c>
      <x:c r="M72" s="15" t="str">
        <x:f>IF(A72="","",IF(OR(COUNT(B72)=0,COUNT(C72)=0,COUNT(D72)=0,E72=""),"Add time / space",IF(C72&gt;=D72,"Check times",IF(COUNTIFS($B$11:$B$90,B72,$E$11:$E$90,E72,$C$11:$C$90,"&lt;"&amp;D72,$D$11:$D$90,"&gt;"&amp;C72)&gt;1,"Room clash","Clear"))))</x:f>
      </x:c>
      <x:c r="N72" s="15" t="str">
        <x:f>IF(A72="","",IF(COUNTIF($A$11:$A$90,A72)&gt;1,"Duplicate ID",IF(F72="","Add event name",IF(L72="Over capacity","Reduce attendance",IF(L72="Set capacity","Set capacity",IF(M72="Room clash","Resolve clash",IF(M72="Check times","Fix times",IF(OR(L72="Add counts",M72="Add time / space"),"Complete event","Ready"))))))))</x:f>
      </x:c>
    </x:row>
    <x:row r="73" ht="24" customHeight="1">
      <x:c r="A73" s="14"/>
      <x:c r="B73" s="16"/>
      <x:c r="C73" s="17"/>
      <x:c r="D73" s="17"/>
      <x:c r="E73" s="14"/>
      <x:c r="F73" s="14"/>
      <x:c r="G73" s="14"/>
      <x:c r="H73" s="14"/>
      <x:c r="I73" s="15" t="str">
        <x:f>IF(OR(A73="",COUNT(G73)=0,COUNT(H73)=0),"",G73+H73)</x:f>
      </x:c>
      <x:c r="J73" s="14"/>
      <x:c r="K73" s="18" t="str">
        <x:f>IF(OR(COUNT(I73)=0,E73=""),"",IF(E73="Engine Room",I73/60,IF(OR(COUNT(J73)=0,J73&lt;=0),"",I73/J73)))</x:f>
      </x:c>
      <x:c r="L73" s="15" t="str">
        <x:f>IF(A73="","",IF(OR(COUNT(G73)=0,COUNT(H73)=0),"Add counts",IF(AND(E73&lt;&gt;"Engine Room",OR(COUNT(J73)=0,J73&lt;=0)),"Set capacity",IF(K73&gt;1,"Over capacity","Within capacity"))))</x:f>
      </x:c>
      <x:c r="M73" s="15" t="str">
        <x:f>IF(A73="","",IF(OR(COUNT(B73)=0,COUNT(C73)=0,COUNT(D73)=0,E73=""),"Add time / space",IF(C73&gt;=D73,"Check times",IF(COUNTIFS($B$11:$B$90,B73,$E$11:$E$90,E73,$C$11:$C$90,"&lt;"&amp;D73,$D$11:$D$90,"&gt;"&amp;C73)&gt;1,"Room clash","Clear"))))</x:f>
      </x:c>
      <x:c r="N73" s="15" t="str">
        <x:f>IF(A73="","",IF(COUNTIF($A$11:$A$90,A73)&gt;1,"Duplicate ID",IF(F73="","Add event name",IF(L73="Over capacity","Reduce attendance",IF(L73="Set capacity","Set capacity",IF(M73="Room clash","Resolve clash",IF(M73="Check times","Fix times",IF(OR(L73="Add counts",M73="Add time / space"),"Complete event","Ready"))))))))</x:f>
      </x:c>
    </x:row>
    <x:row r="74" ht="24" customHeight="1">
      <x:c r="A74" s="14"/>
      <x:c r="B74" s="16"/>
      <x:c r="C74" s="17"/>
      <x:c r="D74" s="17"/>
      <x:c r="E74" s="14"/>
      <x:c r="F74" s="14"/>
      <x:c r="G74" s="14"/>
      <x:c r="H74" s="14"/>
      <x:c r="I74" s="15" t="str">
        <x:f>IF(OR(A74="",COUNT(G74)=0,COUNT(H74)=0),"",G74+H74)</x:f>
      </x:c>
      <x:c r="J74" s="14"/>
      <x:c r="K74" s="18" t="str">
        <x:f>IF(OR(COUNT(I74)=0,E74=""),"",IF(E74="Engine Room",I74/60,IF(OR(COUNT(J74)=0,J74&lt;=0),"",I74/J74)))</x:f>
      </x:c>
      <x:c r="L74" s="15" t="str">
        <x:f>IF(A74="","",IF(OR(COUNT(G74)=0,COUNT(H74)=0),"Add counts",IF(AND(E74&lt;&gt;"Engine Room",OR(COUNT(J74)=0,J74&lt;=0)),"Set capacity",IF(K74&gt;1,"Over capacity","Within capacity"))))</x:f>
      </x:c>
      <x:c r="M74" s="15" t="str">
        <x:f>IF(A74="","",IF(OR(COUNT(B74)=0,COUNT(C74)=0,COUNT(D74)=0,E74=""),"Add time / space",IF(C74&gt;=D74,"Check times",IF(COUNTIFS($B$11:$B$90,B74,$E$11:$E$90,E74,$C$11:$C$90,"&lt;"&amp;D74,$D$11:$D$90,"&gt;"&amp;C74)&gt;1,"Room clash","Clear"))))</x:f>
      </x:c>
      <x:c r="N74" s="15" t="str">
        <x:f>IF(A74="","",IF(COUNTIF($A$11:$A$90,A74)&gt;1,"Duplicate ID",IF(F74="","Add event name",IF(L74="Over capacity","Reduce attendance",IF(L74="Set capacity","Set capacity",IF(M74="Room clash","Resolve clash",IF(M74="Check times","Fix times",IF(OR(L74="Add counts",M74="Add time / space"),"Complete event","Ready"))))))))</x:f>
      </x:c>
    </x:row>
    <x:row r="75" ht="24" customHeight="1">
      <x:c r="A75" s="14"/>
      <x:c r="B75" s="16"/>
      <x:c r="C75" s="17"/>
      <x:c r="D75" s="17"/>
      <x:c r="E75" s="14"/>
      <x:c r="F75" s="14"/>
      <x:c r="G75" s="14"/>
      <x:c r="H75" s="14"/>
      <x:c r="I75" s="15" t="str">
        <x:f>IF(OR(A75="",COUNT(G75)=0,COUNT(H75)=0),"",G75+H75)</x:f>
      </x:c>
      <x:c r="J75" s="14"/>
      <x:c r="K75" s="18" t="str">
        <x:f>IF(OR(COUNT(I75)=0,E75=""),"",IF(E75="Engine Room",I75/60,IF(OR(COUNT(J75)=0,J75&lt;=0),"",I75/J75)))</x:f>
      </x:c>
      <x:c r="L75" s="15" t="str">
        <x:f>IF(A75="","",IF(OR(COUNT(G75)=0,COUNT(H75)=0),"Add counts",IF(AND(E75&lt;&gt;"Engine Room",OR(COUNT(J75)=0,J75&lt;=0)),"Set capacity",IF(K75&gt;1,"Over capacity","Within capacity"))))</x:f>
      </x:c>
      <x:c r="M75" s="15" t="str">
        <x:f>IF(A75="","",IF(OR(COUNT(B75)=0,COUNT(C75)=0,COUNT(D75)=0,E75=""),"Add time / space",IF(C75&gt;=D75,"Check times",IF(COUNTIFS($B$11:$B$90,B75,$E$11:$E$90,E75,$C$11:$C$90,"&lt;"&amp;D75,$D$11:$D$90,"&gt;"&amp;C75)&gt;1,"Room clash","Clear"))))</x:f>
      </x:c>
      <x:c r="N75" s="15" t="str">
        <x:f>IF(A75="","",IF(COUNTIF($A$11:$A$90,A75)&gt;1,"Duplicate ID",IF(F75="","Add event name",IF(L75="Over capacity","Reduce attendance",IF(L75="Set capacity","Set capacity",IF(M75="Room clash","Resolve clash",IF(M75="Check times","Fix times",IF(OR(L75="Add counts",M75="Add time / space"),"Complete event","Ready"))))))))</x:f>
      </x:c>
    </x:row>
    <x:row r="76" ht="24" customHeight="1">
      <x:c r="A76" s="14"/>
      <x:c r="B76" s="16"/>
      <x:c r="C76" s="17"/>
      <x:c r="D76" s="17"/>
      <x:c r="E76" s="14"/>
      <x:c r="F76" s="14"/>
      <x:c r="G76" s="14"/>
      <x:c r="H76" s="14"/>
      <x:c r="I76" s="15" t="str">
        <x:f>IF(OR(A76="",COUNT(G76)=0,COUNT(H76)=0),"",G76+H76)</x:f>
      </x:c>
      <x:c r="J76" s="14"/>
      <x:c r="K76" s="18" t="str">
        <x:f>IF(OR(COUNT(I76)=0,E76=""),"",IF(E76="Engine Room",I76/60,IF(OR(COUNT(J76)=0,J76&lt;=0),"",I76/J76)))</x:f>
      </x:c>
      <x:c r="L76" s="15" t="str">
        <x:f>IF(A76="","",IF(OR(COUNT(G76)=0,COUNT(H76)=0),"Add counts",IF(AND(E76&lt;&gt;"Engine Room",OR(COUNT(J76)=0,J76&lt;=0)),"Set capacity",IF(K76&gt;1,"Over capacity","Within capacity"))))</x:f>
      </x:c>
      <x:c r="M76" s="15" t="str">
        <x:f>IF(A76="","",IF(OR(COUNT(B76)=0,COUNT(C76)=0,COUNT(D76)=0,E76=""),"Add time / space",IF(C76&gt;=D76,"Check times",IF(COUNTIFS($B$11:$B$90,B76,$E$11:$E$90,E76,$C$11:$C$90,"&lt;"&amp;D76,$D$11:$D$90,"&gt;"&amp;C76)&gt;1,"Room clash","Clear"))))</x:f>
      </x:c>
      <x:c r="N76" s="15" t="str">
        <x:f>IF(A76="","",IF(COUNTIF($A$11:$A$90,A76)&gt;1,"Duplicate ID",IF(F76="","Add event name",IF(L76="Over capacity","Reduce attendance",IF(L76="Set capacity","Set capacity",IF(M76="Room clash","Resolve clash",IF(M76="Check times","Fix times",IF(OR(L76="Add counts",M76="Add time / space"),"Complete event","Ready"))))))))</x:f>
      </x:c>
    </x:row>
    <x:row r="77" ht="24" customHeight="1">
      <x:c r="A77" s="14"/>
      <x:c r="B77" s="16"/>
      <x:c r="C77" s="17"/>
      <x:c r="D77" s="17"/>
      <x:c r="E77" s="14"/>
      <x:c r="F77" s="14"/>
      <x:c r="G77" s="14"/>
      <x:c r="H77" s="14"/>
      <x:c r="I77" s="15" t="str">
        <x:f>IF(OR(A77="",COUNT(G77)=0,COUNT(H77)=0),"",G77+H77)</x:f>
      </x:c>
      <x:c r="J77" s="14"/>
      <x:c r="K77" s="18" t="str">
        <x:f>IF(OR(COUNT(I77)=0,E77=""),"",IF(E77="Engine Room",I77/60,IF(OR(COUNT(J77)=0,J77&lt;=0),"",I77/J77)))</x:f>
      </x:c>
      <x:c r="L77" s="15" t="str">
        <x:f>IF(A77="","",IF(OR(COUNT(G77)=0,COUNT(H77)=0),"Add counts",IF(AND(E77&lt;&gt;"Engine Room",OR(COUNT(J77)=0,J77&lt;=0)),"Set capacity",IF(K77&gt;1,"Over capacity","Within capacity"))))</x:f>
      </x:c>
      <x:c r="M77" s="15" t="str">
        <x:f>IF(A77="","",IF(OR(COUNT(B77)=0,COUNT(C77)=0,COUNT(D77)=0,E77=""),"Add time / space",IF(C77&gt;=D77,"Check times",IF(COUNTIFS($B$11:$B$90,B77,$E$11:$E$90,E77,$C$11:$C$90,"&lt;"&amp;D77,$D$11:$D$90,"&gt;"&amp;C77)&gt;1,"Room clash","Clear"))))</x:f>
      </x:c>
      <x:c r="N77" s="15" t="str">
        <x:f>IF(A77="","",IF(COUNTIF($A$11:$A$90,A77)&gt;1,"Duplicate ID",IF(F77="","Add event name",IF(L77="Over capacity","Reduce attendance",IF(L77="Set capacity","Set capacity",IF(M77="Room clash","Resolve clash",IF(M77="Check times","Fix times",IF(OR(L77="Add counts",M77="Add time / space"),"Complete event","Ready"))))))))</x:f>
      </x:c>
    </x:row>
    <x:row r="78" ht="24" customHeight="1">
      <x:c r="A78" s="14"/>
      <x:c r="B78" s="16"/>
      <x:c r="C78" s="17"/>
      <x:c r="D78" s="17"/>
      <x:c r="E78" s="14"/>
      <x:c r="F78" s="14"/>
      <x:c r="G78" s="14"/>
      <x:c r="H78" s="14"/>
      <x:c r="I78" s="15" t="str">
        <x:f>IF(OR(A78="",COUNT(G78)=0,COUNT(H78)=0),"",G78+H78)</x:f>
      </x:c>
      <x:c r="J78" s="14"/>
      <x:c r="K78" s="18" t="str">
        <x:f>IF(OR(COUNT(I78)=0,E78=""),"",IF(E78="Engine Room",I78/60,IF(OR(COUNT(J78)=0,J78&lt;=0),"",I78/J78)))</x:f>
      </x:c>
      <x:c r="L78" s="15" t="str">
        <x:f>IF(A78="","",IF(OR(COUNT(G78)=0,COUNT(H78)=0),"Add counts",IF(AND(E78&lt;&gt;"Engine Room",OR(COUNT(J78)=0,J78&lt;=0)),"Set capacity",IF(K78&gt;1,"Over capacity","Within capacity"))))</x:f>
      </x:c>
      <x:c r="M78" s="15" t="str">
        <x:f>IF(A78="","",IF(OR(COUNT(B78)=0,COUNT(C78)=0,COUNT(D78)=0,E78=""),"Add time / space",IF(C78&gt;=D78,"Check times",IF(COUNTIFS($B$11:$B$90,B78,$E$11:$E$90,E78,$C$11:$C$90,"&lt;"&amp;D78,$D$11:$D$90,"&gt;"&amp;C78)&gt;1,"Room clash","Clear"))))</x:f>
      </x:c>
      <x:c r="N78" s="15" t="str">
        <x:f>IF(A78="","",IF(COUNTIF($A$11:$A$90,A78)&gt;1,"Duplicate ID",IF(F78="","Add event name",IF(L78="Over capacity","Reduce attendance",IF(L78="Set capacity","Set capacity",IF(M78="Room clash","Resolve clash",IF(M78="Check times","Fix times",IF(OR(L78="Add counts",M78="Add time / space"),"Complete event","Ready"))))))))</x:f>
      </x:c>
    </x:row>
    <x:row r="79" ht="24" customHeight="1">
      <x:c r="A79" s="14"/>
      <x:c r="B79" s="16"/>
      <x:c r="C79" s="17"/>
      <x:c r="D79" s="17"/>
      <x:c r="E79" s="14"/>
      <x:c r="F79" s="14"/>
      <x:c r="G79" s="14"/>
      <x:c r="H79" s="14"/>
      <x:c r="I79" s="15" t="str">
        <x:f>IF(OR(A79="",COUNT(G79)=0,COUNT(H79)=0),"",G79+H79)</x:f>
      </x:c>
      <x:c r="J79" s="14"/>
      <x:c r="K79" s="18" t="str">
        <x:f>IF(OR(COUNT(I79)=0,E79=""),"",IF(E79="Engine Room",I79/60,IF(OR(COUNT(J79)=0,J79&lt;=0),"",I79/J79)))</x:f>
      </x:c>
      <x:c r="L79" s="15" t="str">
        <x:f>IF(A79="","",IF(OR(COUNT(G79)=0,COUNT(H79)=0),"Add counts",IF(AND(E79&lt;&gt;"Engine Room",OR(COUNT(J79)=0,J79&lt;=0)),"Set capacity",IF(K79&gt;1,"Over capacity","Within capacity"))))</x:f>
      </x:c>
      <x:c r="M79" s="15" t="str">
        <x:f>IF(A79="","",IF(OR(COUNT(B79)=0,COUNT(C79)=0,COUNT(D79)=0,E79=""),"Add time / space",IF(C79&gt;=D79,"Check times",IF(COUNTIFS($B$11:$B$90,B79,$E$11:$E$90,E79,$C$11:$C$90,"&lt;"&amp;D79,$D$11:$D$90,"&gt;"&amp;C79)&gt;1,"Room clash","Clear"))))</x:f>
      </x:c>
      <x:c r="N79" s="15" t="str">
        <x:f>IF(A79="","",IF(COUNTIF($A$11:$A$90,A79)&gt;1,"Duplicate ID",IF(F79="","Add event name",IF(L79="Over capacity","Reduce attendance",IF(L79="Set capacity","Set capacity",IF(M79="Room clash","Resolve clash",IF(M79="Check times","Fix times",IF(OR(L79="Add counts",M79="Add time / space"),"Complete event","Ready"))))))))</x:f>
      </x:c>
    </x:row>
    <x:row r="80" ht="24" customHeight="1">
      <x:c r="A80" s="14"/>
      <x:c r="B80" s="16"/>
      <x:c r="C80" s="17"/>
      <x:c r="D80" s="17"/>
      <x:c r="E80" s="14"/>
      <x:c r="F80" s="14"/>
      <x:c r="G80" s="14"/>
      <x:c r="H80" s="14"/>
      <x:c r="I80" s="15" t="str">
        <x:f>IF(OR(A80="",COUNT(G80)=0,COUNT(H80)=0),"",G80+H80)</x:f>
      </x:c>
      <x:c r="J80" s="14"/>
      <x:c r="K80" s="18" t="str">
        <x:f>IF(OR(COUNT(I80)=0,E80=""),"",IF(E80="Engine Room",I80/60,IF(OR(COUNT(J80)=0,J80&lt;=0),"",I80/J80)))</x:f>
      </x:c>
      <x:c r="L80" s="15" t="str">
        <x:f>IF(A80="","",IF(OR(COUNT(G80)=0,COUNT(H80)=0),"Add counts",IF(AND(E80&lt;&gt;"Engine Room",OR(COUNT(J80)=0,J80&lt;=0)),"Set capacity",IF(K80&gt;1,"Over capacity","Within capacity"))))</x:f>
      </x:c>
      <x:c r="M80" s="15" t="str">
        <x:f>IF(A80="","",IF(OR(COUNT(B80)=0,COUNT(C80)=0,COUNT(D80)=0,E80=""),"Add time / space",IF(C80&gt;=D80,"Check times",IF(COUNTIFS($B$11:$B$90,B80,$E$11:$E$90,E80,$C$11:$C$90,"&lt;"&amp;D80,$D$11:$D$90,"&gt;"&amp;C80)&gt;1,"Room clash","Clear"))))</x:f>
      </x:c>
      <x:c r="N80" s="15" t="str">
        <x:f>IF(A80="","",IF(COUNTIF($A$11:$A$90,A80)&gt;1,"Duplicate ID",IF(F80="","Add event name",IF(L80="Over capacity","Reduce attendance",IF(L80="Set capacity","Set capacity",IF(M80="Room clash","Resolve clash",IF(M80="Check times","Fix times",IF(OR(L80="Add counts",M80="Add time / space"),"Complete event","Ready"))))))))</x:f>
      </x:c>
    </x:row>
    <x:row r="81" ht="24" customHeight="1">
      <x:c r="A81" s="14"/>
      <x:c r="B81" s="16"/>
      <x:c r="C81" s="17"/>
      <x:c r="D81" s="17"/>
      <x:c r="E81" s="14"/>
      <x:c r="F81" s="14"/>
      <x:c r="G81" s="14"/>
      <x:c r="H81" s="14"/>
      <x:c r="I81" s="15" t="str">
        <x:f>IF(OR(A81="",COUNT(G81)=0,COUNT(H81)=0),"",G81+H81)</x:f>
      </x:c>
      <x:c r="J81" s="14"/>
      <x:c r="K81" s="18" t="str">
        <x:f>IF(OR(COUNT(I81)=0,E81=""),"",IF(E81="Engine Room",I81/60,IF(OR(COUNT(J81)=0,J81&lt;=0),"",I81/J81)))</x:f>
      </x:c>
      <x:c r="L81" s="15" t="str">
        <x:f>IF(A81="","",IF(OR(COUNT(G81)=0,COUNT(H81)=0),"Add counts",IF(AND(E81&lt;&gt;"Engine Room",OR(COUNT(J81)=0,J81&lt;=0)),"Set capacity",IF(K81&gt;1,"Over capacity","Within capacity"))))</x:f>
      </x:c>
      <x:c r="M81" s="15" t="str">
        <x:f>IF(A81="","",IF(OR(COUNT(B81)=0,COUNT(C81)=0,COUNT(D81)=0,E81=""),"Add time / space",IF(C81&gt;=D81,"Check times",IF(COUNTIFS($B$11:$B$90,B81,$E$11:$E$90,E81,$C$11:$C$90,"&lt;"&amp;D81,$D$11:$D$90,"&gt;"&amp;C81)&gt;1,"Room clash","Clear"))))</x:f>
      </x:c>
      <x:c r="N81" s="15" t="str">
        <x:f>IF(A81="","",IF(COUNTIF($A$11:$A$90,A81)&gt;1,"Duplicate ID",IF(F81="","Add event name",IF(L81="Over capacity","Reduce attendance",IF(L81="Set capacity","Set capacity",IF(M81="Room clash","Resolve clash",IF(M81="Check times","Fix times",IF(OR(L81="Add counts",M81="Add time / space"),"Complete event","Ready"))))))))</x:f>
      </x:c>
    </x:row>
    <x:row r="82" ht="24" customHeight="1">
      <x:c r="A82" s="14"/>
      <x:c r="B82" s="16"/>
      <x:c r="C82" s="17"/>
      <x:c r="D82" s="17"/>
      <x:c r="E82" s="14"/>
      <x:c r="F82" s="14"/>
      <x:c r="G82" s="14"/>
      <x:c r="H82" s="14"/>
      <x:c r="I82" s="15" t="str">
        <x:f>IF(OR(A82="",COUNT(G82)=0,COUNT(H82)=0),"",G82+H82)</x:f>
      </x:c>
      <x:c r="J82" s="14"/>
      <x:c r="K82" s="18" t="str">
        <x:f>IF(OR(COUNT(I82)=0,E82=""),"",IF(E82="Engine Room",I82/60,IF(OR(COUNT(J82)=0,J82&lt;=0),"",I82/J82)))</x:f>
      </x:c>
      <x:c r="L82" s="15" t="str">
        <x:f>IF(A82="","",IF(OR(COUNT(G82)=0,COUNT(H82)=0),"Add counts",IF(AND(E82&lt;&gt;"Engine Room",OR(COUNT(J82)=0,J82&lt;=0)),"Set capacity",IF(K82&gt;1,"Over capacity","Within capacity"))))</x:f>
      </x:c>
      <x:c r="M82" s="15" t="str">
        <x:f>IF(A82="","",IF(OR(COUNT(B82)=0,COUNT(C82)=0,COUNT(D82)=0,E82=""),"Add time / space",IF(C82&gt;=D82,"Check times",IF(COUNTIFS($B$11:$B$90,B82,$E$11:$E$90,E82,$C$11:$C$90,"&lt;"&amp;D82,$D$11:$D$90,"&gt;"&amp;C82)&gt;1,"Room clash","Clear"))))</x:f>
      </x:c>
      <x:c r="N82" s="15" t="str">
        <x:f>IF(A82="","",IF(COUNTIF($A$11:$A$90,A82)&gt;1,"Duplicate ID",IF(F82="","Add event name",IF(L82="Over capacity","Reduce attendance",IF(L82="Set capacity","Set capacity",IF(M82="Room clash","Resolve clash",IF(M82="Check times","Fix times",IF(OR(L82="Add counts",M82="Add time / space"),"Complete event","Ready"))))))))</x:f>
      </x:c>
    </x:row>
    <x:row r="83" ht="24" customHeight="1">
      <x:c r="A83" s="14"/>
      <x:c r="B83" s="16"/>
      <x:c r="C83" s="17"/>
      <x:c r="D83" s="17"/>
      <x:c r="E83" s="14"/>
      <x:c r="F83" s="14"/>
      <x:c r="G83" s="14"/>
      <x:c r="H83" s="14"/>
      <x:c r="I83" s="15" t="str">
        <x:f>IF(OR(A83="",COUNT(G83)=0,COUNT(H83)=0),"",G83+H83)</x:f>
      </x:c>
      <x:c r="J83" s="14"/>
      <x:c r="K83" s="18" t="str">
        <x:f>IF(OR(COUNT(I83)=0,E83=""),"",IF(E83="Engine Room",I83/60,IF(OR(COUNT(J83)=0,J83&lt;=0),"",I83/J83)))</x:f>
      </x:c>
      <x:c r="L83" s="15" t="str">
        <x:f>IF(A83="","",IF(OR(COUNT(G83)=0,COUNT(H83)=0),"Add counts",IF(AND(E83&lt;&gt;"Engine Room",OR(COUNT(J83)=0,J83&lt;=0)),"Set capacity",IF(K83&gt;1,"Over capacity","Within capacity"))))</x:f>
      </x:c>
      <x:c r="M83" s="15" t="str">
        <x:f>IF(A83="","",IF(OR(COUNT(B83)=0,COUNT(C83)=0,COUNT(D83)=0,E83=""),"Add time / space",IF(C83&gt;=D83,"Check times",IF(COUNTIFS($B$11:$B$90,B83,$E$11:$E$90,E83,$C$11:$C$90,"&lt;"&amp;D83,$D$11:$D$90,"&gt;"&amp;C83)&gt;1,"Room clash","Clear"))))</x:f>
      </x:c>
      <x:c r="N83" s="15" t="str">
        <x:f>IF(A83="","",IF(COUNTIF($A$11:$A$90,A83)&gt;1,"Duplicate ID",IF(F83="","Add event name",IF(L83="Over capacity","Reduce attendance",IF(L83="Set capacity","Set capacity",IF(M83="Room clash","Resolve clash",IF(M83="Check times","Fix times",IF(OR(L83="Add counts",M83="Add time / space"),"Complete event","Ready"))))))))</x:f>
      </x:c>
    </x:row>
    <x:row r="84" ht="24" customHeight="1">
      <x:c r="A84" s="14"/>
      <x:c r="B84" s="16"/>
      <x:c r="C84" s="17"/>
      <x:c r="D84" s="17"/>
      <x:c r="E84" s="14"/>
      <x:c r="F84" s="14"/>
      <x:c r="G84" s="14"/>
      <x:c r="H84" s="14"/>
      <x:c r="I84" s="15" t="str">
        <x:f>IF(OR(A84="",COUNT(G84)=0,COUNT(H84)=0),"",G84+H84)</x:f>
      </x:c>
      <x:c r="J84" s="14"/>
      <x:c r="K84" s="18" t="str">
        <x:f>IF(OR(COUNT(I84)=0,E84=""),"",IF(E84="Engine Room",I84/60,IF(OR(COUNT(J84)=0,J84&lt;=0),"",I84/J84)))</x:f>
      </x:c>
      <x:c r="L84" s="15" t="str">
        <x:f>IF(A84="","",IF(OR(COUNT(G84)=0,COUNT(H84)=0),"Add counts",IF(AND(E84&lt;&gt;"Engine Room",OR(COUNT(J84)=0,J84&lt;=0)),"Set capacity",IF(K84&gt;1,"Over capacity","Within capacity"))))</x:f>
      </x:c>
      <x:c r="M84" s="15" t="str">
        <x:f>IF(A84="","",IF(OR(COUNT(B84)=0,COUNT(C84)=0,COUNT(D84)=0,E84=""),"Add time / space",IF(C84&gt;=D84,"Check times",IF(COUNTIFS($B$11:$B$90,B84,$E$11:$E$90,E84,$C$11:$C$90,"&lt;"&amp;D84,$D$11:$D$90,"&gt;"&amp;C84)&gt;1,"Room clash","Clear"))))</x:f>
      </x:c>
      <x:c r="N84" s="15" t="str">
        <x:f>IF(A84="","",IF(COUNTIF($A$11:$A$90,A84)&gt;1,"Duplicate ID",IF(F84="","Add event name",IF(L84="Over capacity","Reduce attendance",IF(L84="Set capacity","Set capacity",IF(M84="Room clash","Resolve clash",IF(M84="Check times","Fix times",IF(OR(L84="Add counts",M84="Add time / space"),"Complete event","Ready"))))))))</x:f>
      </x:c>
    </x:row>
    <x:row r="85" ht="24" customHeight="1">
      <x:c r="A85" s="14"/>
      <x:c r="B85" s="16"/>
      <x:c r="C85" s="17"/>
      <x:c r="D85" s="17"/>
      <x:c r="E85" s="14"/>
      <x:c r="F85" s="14"/>
      <x:c r="G85" s="14"/>
      <x:c r="H85" s="14"/>
      <x:c r="I85" s="15" t="str">
        <x:f>IF(OR(A85="",COUNT(G85)=0,COUNT(H85)=0),"",G85+H85)</x:f>
      </x:c>
      <x:c r="J85" s="14"/>
      <x:c r="K85" s="18" t="str">
        <x:f>IF(OR(COUNT(I85)=0,E85=""),"",IF(E85="Engine Room",I85/60,IF(OR(COUNT(J85)=0,J85&lt;=0),"",I85/J85)))</x:f>
      </x:c>
      <x:c r="L85" s="15" t="str">
        <x:f>IF(A85="","",IF(OR(COUNT(G85)=0,COUNT(H85)=0),"Add counts",IF(AND(E85&lt;&gt;"Engine Room",OR(COUNT(J85)=0,J85&lt;=0)),"Set capacity",IF(K85&gt;1,"Over capacity","Within capacity"))))</x:f>
      </x:c>
      <x:c r="M85" s="15" t="str">
        <x:f>IF(A85="","",IF(OR(COUNT(B85)=0,COUNT(C85)=0,COUNT(D85)=0,E85=""),"Add time / space",IF(C85&gt;=D85,"Check times",IF(COUNTIFS($B$11:$B$90,B85,$E$11:$E$90,E85,$C$11:$C$90,"&lt;"&amp;D85,$D$11:$D$90,"&gt;"&amp;C85)&gt;1,"Room clash","Clear"))))</x:f>
      </x:c>
      <x:c r="N85" s="15" t="str">
        <x:f>IF(A85="","",IF(COUNTIF($A$11:$A$90,A85)&gt;1,"Duplicate ID",IF(F85="","Add event name",IF(L85="Over capacity","Reduce attendance",IF(L85="Set capacity","Set capacity",IF(M85="Room clash","Resolve clash",IF(M85="Check times","Fix times",IF(OR(L85="Add counts",M85="Add time / space"),"Complete event","Ready"))))))))</x:f>
      </x:c>
    </x:row>
    <x:row r="86" ht="24" customHeight="1">
      <x:c r="A86" s="14"/>
      <x:c r="B86" s="16"/>
      <x:c r="C86" s="17"/>
      <x:c r="D86" s="17"/>
      <x:c r="E86" s="14"/>
      <x:c r="F86" s="14"/>
      <x:c r="G86" s="14"/>
      <x:c r="H86" s="14"/>
      <x:c r="I86" s="15" t="str">
        <x:f>IF(OR(A86="",COUNT(G86)=0,COUNT(H86)=0),"",G86+H86)</x:f>
      </x:c>
      <x:c r="J86" s="14"/>
      <x:c r="K86" s="18" t="str">
        <x:f>IF(OR(COUNT(I86)=0,E86=""),"",IF(E86="Engine Room",I86/60,IF(OR(COUNT(J86)=0,J86&lt;=0),"",I86/J86)))</x:f>
      </x:c>
      <x:c r="L86" s="15" t="str">
        <x:f>IF(A86="","",IF(OR(COUNT(G86)=0,COUNT(H86)=0),"Add counts",IF(AND(E86&lt;&gt;"Engine Room",OR(COUNT(J86)=0,J86&lt;=0)),"Set capacity",IF(K86&gt;1,"Over capacity","Within capacity"))))</x:f>
      </x:c>
      <x:c r="M86" s="15" t="str">
        <x:f>IF(A86="","",IF(OR(COUNT(B86)=0,COUNT(C86)=0,COUNT(D86)=0,E86=""),"Add time / space",IF(C86&gt;=D86,"Check times",IF(COUNTIFS($B$11:$B$90,B86,$E$11:$E$90,E86,$C$11:$C$90,"&lt;"&amp;D86,$D$11:$D$90,"&gt;"&amp;C86)&gt;1,"Room clash","Clear"))))</x:f>
      </x:c>
      <x:c r="N86" s="15" t="str">
        <x:f>IF(A86="","",IF(COUNTIF($A$11:$A$90,A86)&gt;1,"Duplicate ID",IF(F86="","Add event name",IF(L86="Over capacity","Reduce attendance",IF(L86="Set capacity","Set capacity",IF(M86="Room clash","Resolve clash",IF(M86="Check times","Fix times",IF(OR(L86="Add counts",M86="Add time / space"),"Complete event","Ready"))))))))</x:f>
      </x:c>
    </x:row>
    <x:row r="87" ht="24" customHeight="1">
      <x:c r="A87" s="14"/>
      <x:c r="B87" s="16"/>
      <x:c r="C87" s="17"/>
      <x:c r="D87" s="17"/>
      <x:c r="E87" s="14"/>
      <x:c r="F87" s="14"/>
      <x:c r="G87" s="14"/>
      <x:c r="H87" s="14"/>
      <x:c r="I87" s="15" t="str">
        <x:f>IF(OR(A87="",COUNT(G87)=0,COUNT(H87)=0),"",G87+H87)</x:f>
      </x:c>
      <x:c r="J87" s="14"/>
      <x:c r="K87" s="18" t="str">
        <x:f>IF(OR(COUNT(I87)=0,E87=""),"",IF(E87="Engine Room",I87/60,IF(OR(COUNT(J87)=0,J87&lt;=0),"",I87/J87)))</x:f>
      </x:c>
      <x:c r="L87" s="15" t="str">
        <x:f>IF(A87="","",IF(OR(COUNT(G87)=0,COUNT(H87)=0),"Add counts",IF(AND(E87&lt;&gt;"Engine Room",OR(COUNT(J87)=0,J87&lt;=0)),"Set capacity",IF(K87&gt;1,"Over capacity","Within capacity"))))</x:f>
      </x:c>
      <x:c r="M87" s="15" t="str">
        <x:f>IF(A87="","",IF(OR(COUNT(B87)=0,COUNT(C87)=0,COUNT(D87)=0,E87=""),"Add time / space",IF(C87&gt;=D87,"Check times",IF(COUNTIFS($B$11:$B$90,B87,$E$11:$E$90,E87,$C$11:$C$90,"&lt;"&amp;D87,$D$11:$D$90,"&gt;"&amp;C87)&gt;1,"Room clash","Clear"))))</x:f>
      </x:c>
      <x:c r="N87" s="15" t="str">
        <x:f>IF(A87="","",IF(COUNTIF($A$11:$A$90,A87)&gt;1,"Duplicate ID",IF(F87="","Add event name",IF(L87="Over capacity","Reduce attendance",IF(L87="Set capacity","Set capacity",IF(M87="Room clash","Resolve clash",IF(M87="Check times","Fix times",IF(OR(L87="Add counts",M87="Add time / space"),"Complete event","Ready"))))))))</x:f>
      </x:c>
    </x:row>
    <x:row r="88" ht="24" customHeight="1">
      <x:c r="A88" s="14"/>
      <x:c r="B88" s="16"/>
      <x:c r="C88" s="17"/>
      <x:c r="D88" s="17"/>
      <x:c r="E88" s="14"/>
      <x:c r="F88" s="14"/>
      <x:c r="G88" s="14"/>
      <x:c r="H88" s="14"/>
      <x:c r="I88" s="15" t="str">
        <x:f>IF(OR(A88="",COUNT(G88)=0,COUNT(H88)=0),"",G88+H88)</x:f>
      </x:c>
      <x:c r="J88" s="14"/>
      <x:c r="K88" s="18" t="str">
        <x:f>IF(OR(COUNT(I88)=0,E88=""),"",IF(E88="Engine Room",I88/60,IF(OR(COUNT(J88)=0,J88&lt;=0),"",I88/J88)))</x:f>
      </x:c>
      <x:c r="L88" s="15" t="str">
        <x:f>IF(A88="","",IF(OR(COUNT(G88)=0,COUNT(H88)=0),"Add counts",IF(AND(E88&lt;&gt;"Engine Room",OR(COUNT(J88)=0,J88&lt;=0)),"Set capacity",IF(K88&gt;1,"Over capacity","Within capacity"))))</x:f>
      </x:c>
      <x:c r="M88" s="15" t="str">
        <x:f>IF(A88="","",IF(OR(COUNT(B88)=0,COUNT(C88)=0,COUNT(D88)=0,E88=""),"Add time / space",IF(C88&gt;=D88,"Check times",IF(COUNTIFS($B$11:$B$90,B88,$E$11:$E$90,E88,$C$11:$C$90,"&lt;"&amp;D88,$D$11:$D$90,"&gt;"&amp;C88)&gt;1,"Room clash","Clear"))))</x:f>
      </x:c>
      <x:c r="N88" s="15" t="str">
        <x:f>IF(A88="","",IF(COUNTIF($A$11:$A$90,A88)&gt;1,"Duplicate ID",IF(F88="","Add event name",IF(L88="Over capacity","Reduce attendance",IF(L88="Set capacity","Set capacity",IF(M88="Room clash","Resolve clash",IF(M88="Check times","Fix times",IF(OR(L88="Add counts",M88="Add time / space"),"Complete event","Ready"))))))))</x:f>
      </x:c>
    </x:row>
    <x:row r="89" ht="24" customHeight="1">
      <x:c r="A89" s="14"/>
      <x:c r="B89" s="16"/>
      <x:c r="C89" s="17"/>
      <x:c r="D89" s="17"/>
      <x:c r="E89" s="14"/>
      <x:c r="F89" s="14"/>
      <x:c r="G89" s="14"/>
      <x:c r="H89" s="14"/>
      <x:c r="I89" s="15" t="str">
        <x:f>IF(OR(A89="",COUNT(G89)=0,COUNT(H89)=0),"",G89+H89)</x:f>
      </x:c>
      <x:c r="J89" s="14"/>
      <x:c r="K89" s="18" t="str">
        <x:f>IF(OR(COUNT(I89)=0,E89=""),"",IF(E89="Engine Room",I89/60,IF(OR(COUNT(J89)=0,J89&lt;=0),"",I89/J89)))</x:f>
      </x:c>
      <x:c r="L89" s="15" t="str">
        <x:f>IF(A89="","",IF(OR(COUNT(G89)=0,COUNT(H89)=0),"Add counts",IF(AND(E89&lt;&gt;"Engine Room",OR(COUNT(J89)=0,J89&lt;=0)),"Set capacity",IF(K89&gt;1,"Over capacity","Within capacity"))))</x:f>
      </x:c>
      <x:c r="M89" s="15" t="str">
        <x:f>IF(A89="","",IF(OR(COUNT(B89)=0,COUNT(C89)=0,COUNT(D89)=0,E89=""),"Add time / space",IF(C89&gt;=D89,"Check times",IF(COUNTIFS($B$11:$B$90,B89,$E$11:$E$90,E89,$C$11:$C$90,"&lt;"&amp;D89,$D$11:$D$90,"&gt;"&amp;C89)&gt;1,"Room clash","Clear"))))</x:f>
      </x:c>
      <x:c r="N89" s="15" t="str">
        <x:f>IF(A89="","",IF(COUNTIF($A$11:$A$90,A89)&gt;1,"Duplicate ID",IF(F89="","Add event name",IF(L89="Over capacity","Reduce attendance",IF(L89="Set capacity","Set capacity",IF(M89="Room clash","Resolve clash",IF(M89="Check times","Fix times",IF(OR(L89="Add counts",M89="Add time / space"),"Complete event","Ready"))))))))</x:f>
      </x:c>
    </x:row>
    <x:row r="90" ht="24" customHeight="1">
      <x:c r="A90" s="14"/>
      <x:c r="B90" s="16"/>
      <x:c r="C90" s="17"/>
      <x:c r="D90" s="17"/>
      <x:c r="E90" s="14"/>
      <x:c r="F90" s="14"/>
      <x:c r="G90" s="14"/>
      <x:c r="H90" s="14"/>
      <x:c r="I90" s="15" t="str">
        <x:f>IF(OR(A90="",COUNT(G90)=0,COUNT(H90)=0),"",G90+H90)</x:f>
      </x:c>
      <x:c r="J90" s="14"/>
      <x:c r="K90" s="18" t="str">
        <x:f>IF(OR(COUNT(I90)=0,E90=""),"",IF(E90="Engine Room",I90/60,IF(OR(COUNT(J90)=0,J90&lt;=0),"",I90/J90)))</x:f>
      </x:c>
      <x:c r="L90" s="15" t="str">
        <x:f>IF(A90="","",IF(OR(COUNT(G90)=0,COUNT(H90)=0),"Add counts",IF(AND(E90&lt;&gt;"Engine Room",OR(COUNT(J90)=0,J90&lt;=0)),"Set capacity",IF(K90&gt;1,"Over capacity","Within capacity"))))</x:f>
      </x:c>
      <x:c r="M90" s="15" t="str">
        <x:f>IF(A90="","",IF(OR(COUNT(B90)=0,COUNT(C90)=0,COUNT(D90)=0,E90=""),"Add time / space",IF(C90&gt;=D90,"Check times",IF(COUNTIFS($B$11:$B$90,B90,$E$11:$E$90,E90,$C$11:$C$90,"&lt;"&amp;D90,$D$11:$D$90,"&gt;"&amp;C90)&gt;1,"Room clash","Clear"))))</x:f>
      </x:c>
      <x:c r="N90" s="15" t="str">
        <x:f>IF(A90="","",IF(COUNTIF($A$11:$A$90,A90)&gt;1,"Duplicate ID",IF(F90="","Add event name",IF(L90="Over capacity","Reduce attendance",IF(L90="Set capacity","Set capacity",IF(M90="Room clash","Resolve clash",IF(M90="Check times","Fix times",IF(OR(L90="Add counts",M90="Add time / space"),"Complete event","Ready"))))))))</x:f>
      </x:c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</x:sheetData>
  <x:conditionalFormatting sqref="L11:L90">
    <x:cfRule type="expression" dxfId="0" priority="1">
      <x:formula>L11="Over capacity"</x:formula>
    </x:cfRule>
  </x:conditionalFormatting>
  <x:conditionalFormatting sqref="M11:M90">
    <x:cfRule type="expression" dxfId="1" priority="2">
      <x:formula>M11="Room clash"</x:formula>
    </x:cfRule>
  </x:conditionalFormatting>
  <x:dataValidations count="2">
    <x:dataValidation type="whole" operator="between" sqref="G11:H90">
      <x:formula1>0</x:formula1>
      <x:formula2>5000</x:formula2>
    </x:dataValidation>
    <x:dataValidation type="whole" operator="between" sqref="J11:J90">
      <x:formula1>1</x:formula1>
      <x:formula2>5000</x:formula2>
    </x:dataValidation>
  </x:dataValidations>
  <x:pageMargins left="0.7" right="0.7" top="0.75" bottom="0.75" header="0.3" footer="0.3"/>
  <x:drawing xmlns:r="http://schemas.openxmlformats.org/officeDocument/2006/relationships" r:id="R36425873e29d4626"/>
</x:worksheet>
</file>

<file path=xl/worksheets/sheet2.xml><?xml version="1.0" encoding="utf-8"?>
<x:worksheet xmlns:x="http://schemas.openxmlformats.org/spreadsheetml/2006/main">
  <x:sheetPr>
    <x:tabColor rgb="FFC94C4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7" hidden="0" customWidth="1"/>
    <x:col min="2" max="2" width="29" hidden="0" customWidth="1"/>
    <x:col min="3" max="3" width="14" hidden="0" customWidth="1"/>
    <x:col min="4" max="4" width="16" hidden="0" customWidth="1"/>
    <x:col min="5" max="5" width="15" hidden="0" customWidth="1"/>
    <x:col min="6" max="6" width="20" hidden="0" customWidth="1"/>
    <x:col min="7" max="7" width="19" hidden="0" customWidth="1"/>
    <x:col min="8" max="8" width="21" hidden="0" customWidth="1"/>
    <x:col min="9" max="9" width="19" hidden="0" customWidth="1"/>
    <x:col min="10" max="10" width="22" hidden="0" customWidth="1"/>
  </x:cols>
  <x:sheetData>
    <x:row r="2" ht="33" customHeight="1">
      <x:c r="A2" s="32" t="str">
        <x:v>Event catering and budget</x:v>
      </x:c>
      <x:c r="B2" s="39"/>
      <x:c r="C2" s="39"/>
      <x:c r="D2" s="39"/>
      <x:c r="E2" s="39"/>
      <x:c r="F2" s="39"/>
      <x:c r="G2" s="39"/>
      <x:c r="H2" s="39"/>
      <x:c r="I2" s="39"/>
      <x:c r="J2" s="2"/>
    </x:row>
    <x:row r="3">
      <x:c r="A3" s="37" t="str">
        <x:v>PORTIONS PLANNED</x:v>
      </x:c>
      <x:c r="B3" s="2"/>
      <x:c r="C3" s="2"/>
      <x:c r="D3" s="7" t="str">
        <x:v>FORECAST COST</x:v>
      </x:c>
      <x:c r="E3" s="2"/>
      <x:c r="F3" s="2"/>
      <x:c r="G3" s="7" t="str">
        <x:v>OVER BUDGET</x:v>
      </x:c>
      <x:c r="H3" s="2"/>
      <x:c r="I3" s="2"/>
      <x:c r="J3" s="2"/>
    </x:row>
    <x:row r="4" ht="29" customHeight="1">
      <x:c r="A4" s="35" t="n">
        <x:f>SUM(E11:E90)</x:f>
        <x:v>0</x:v>
      </x:c>
      <x:c r="B4" s="2"/>
      <x:c r="C4" s="2"/>
      <x:c r="D4" s="40" t="n">
        <x:f>IF(COUNTIF(J11:J90,"Set unit cost")&gt;0,"Add unit cost",SUM(H11:H90))</x:f>
        <x:v>0</x:v>
      </x:c>
      <x:c r="E4" s="2"/>
      <x:c r="F4" s="2"/>
      <x:c r="G4" s="35" t="n">
        <x:f>COUNTIF(J11:J90,"Over budget")</x:f>
        <x:v>0</x:v>
      </x:c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5" t="str">
        <x:v>Use an Event ID from Schedule. Add your uptake estimate, unit cost and budget.</x:v>
      </x:c>
      <x:c r="B6" s="5"/>
      <x:c r="C6" s="5"/>
      <x:c r="D6" s="5"/>
      <x:c r="E6" s="5"/>
      <x:c r="F6" s="5"/>
      <x:c r="G6" s="5"/>
      <x:c r="H6" s="5"/>
      <x:c r="I6" s="5"/>
      <x:c r="J6" s="2"/>
    </x:row>
    <x:row r="7">
      <x:c r="A7" s="36" t="str">
        <x:v>REGENT’S WHARF  ·  Developed by Arlean Carlos</x:v>
      </x:c>
      <x:c r="B7" s="21"/>
      <x:c r="C7" s="21"/>
      <x:c r="D7" s="21"/>
      <x:c r="E7" s="21"/>
      <x:c r="F7" s="21"/>
      <x:c r="G7" s="21"/>
      <x:c r="H7" s="21"/>
      <x:c r="I7" s="21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34" t="str">
        <x:v>Event ID</x:v>
      </x:c>
      <x:c r="B10" s="34" t="str">
        <x:v>Event</x:v>
      </x:c>
      <x:c r="C10" s="34" t="str">
        <x:v>People</x:v>
      </x:c>
      <x:c r="D10" s="34" t="str">
        <x:v>Uptake %</x:v>
      </x:c>
      <x:c r="E10" s="34" t="str">
        <x:v>Portions</x:v>
      </x:c>
      <x:c r="F10" s="34" t="str">
        <x:v>Cost / portion</x:v>
      </x:c>
      <x:c r="G10" s="34" t="str">
        <x:v>Budget</x:v>
      </x:c>
      <x:c r="H10" s="34" t="str">
        <x:v>Forecast cost</x:v>
      </x:c>
      <x:c r="I10" s="34" t="str">
        <x:v>Budget left</x:v>
      </x:c>
      <x:c r="J10" s="34" t="str">
        <x:v>Action</x:v>
      </x:c>
    </x:row>
    <x:row r="11" ht="24" customHeight="1">
      <x:c r="A11" s="14"/>
      <x:c r="B11" s="15" t="str">
        <x:f>IF(A11="","",IFERROR(VLOOKUP(A11,Schedule!$A$11:$N$90,6,FALSE),""))</x:f>
      </x:c>
      <x:c r="C11" s="15" t="str">
        <x:f>IF(A11="","",IFERROR(VLOOKUP(A11,Schedule!$A$11:$N$90,9,FALSE),""))</x:f>
      </x:c>
      <x:c r="D11" s="28"/>
      <x:c r="E11" s="15" t="str">
        <x:f>IF(OR(A11="",COUNT(C11)=0,COUNT(D11)=0),"",ROUNDUP(C11*D11,0))</x:f>
      </x:c>
      <x:c r="F11" s="29"/>
      <x:c r="G11" s="29"/>
      <x:c r="H11" s="30" t="str">
        <x:f>IF(COUNT(E11)=0,"",IF(E11=0,0,IF(COUNT(F11)=0,"",ROUND(E11*F11,2))))</x:f>
      </x:c>
      <x:c r="I11" s="30" t="str">
        <x:f>IF(OR(COUNT(G11)=0,COUNT(H11)=0),"",G11-H11)</x:f>
      </x:c>
      <x:c r="J11" s="15" t="str">
        <x:f>IF(A11="","",IF(COUNTIF(Schedule!$A$11:$A$90,A11)=0,"Unknown ID",IF(COUNTIF(Schedule!$A$11:$A$90,A11)&gt;1,"Duplicate schedule ID",IF(COUNTIF($A$11:$A$90,A11)&gt;1,"Duplicate ID",IF(COUNT(C11)=0,"Add people counts",IF(COUNT(D11)=0,"Set uptake",IF(E11=0,"No catering",IF(COUNT(F11)=0,"Set unit cost",IF(COUNT(G11)=0,"Set budget",IF(H11&gt;G11,"Over budget","On budget"))))))))))</x:f>
      </x:c>
    </x:row>
    <x:row r="12" ht="24" customHeight="1">
      <x:c r="A12" s="14"/>
      <x:c r="B12" s="15" t="str">
        <x:f>IF(A12="","",IFERROR(VLOOKUP(A12,Schedule!$A$11:$N$90,6,FALSE),""))</x:f>
      </x:c>
      <x:c r="C12" s="15" t="str">
        <x:f>IF(A12="","",IFERROR(VLOOKUP(A12,Schedule!$A$11:$N$90,9,FALSE),""))</x:f>
      </x:c>
      <x:c r="D12" s="28"/>
      <x:c r="E12" s="15" t="str">
        <x:f>IF(OR(A12="",COUNT(C12)=0,COUNT(D12)=0),"",ROUNDUP(C12*D12,0))</x:f>
      </x:c>
      <x:c r="F12" s="29"/>
      <x:c r="G12" s="29"/>
      <x:c r="H12" s="30" t="str">
        <x:f>IF(COUNT(E12)=0,"",IF(E12=0,0,IF(COUNT(F12)=0,"",ROUND(E12*F12,2))))</x:f>
      </x:c>
      <x:c r="I12" s="30" t="str">
        <x:f>IF(OR(COUNT(G12)=0,COUNT(H12)=0),"",G12-H12)</x:f>
      </x:c>
      <x:c r="J12" s="15" t="str">
        <x:f>IF(A12="","",IF(COUNTIF(Schedule!$A$11:$A$90,A12)=0,"Unknown ID",IF(COUNTIF(Schedule!$A$11:$A$90,A12)&gt;1,"Duplicate schedule ID",IF(COUNTIF($A$11:$A$90,A12)&gt;1,"Duplicate ID",IF(COUNT(C12)=0,"Add people counts",IF(COUNT(D12)=0,"Set uptake",IF(E12=0,"No catering",IF(COUNT(F12)=0,"Set unit cost",IF(COUNT(G12)=0,"Set budget",IF(H12&gt;G12,"Over budget","On budget"))))))))))</x:f>
      </x:c>
    </x:row>
    <x:row r="13" ht="24" customHeight="1">
      <x:c r="A13" s="14"/>
      <x:c r="B13" s="15" t="str">
        <x:f>IF(A13="","",IFERROR(VLOOKUP(A13,Schedule!$A$11:$N$90,6,FALSE),""))</x:f>
      </x:c>
      <x:c r="C13" s="15" t="str">
        <x:f>IF(A13="","",IFERROR(VLOOKUP(A13,Schedule!$A$11:$N$90,9,FALSE),""))</x:f>
      </x:c>
      <x:c r="D13" s="28"/>
      <x:c r="E13" s="15" t="str">
        <x:f>IF(OR(A13="",COUNT(C13)=0,COUNT(D13)=0),"",ROUNDUP(C13*D13,0))</x:f>
      </x:c>
      <x:c r="F13" s="29"/>
      <x:c r="G13" s="29"/>
      <x:c r="H13" s="30" t="str">
        <x:f>IF(COUNT(E13)=0,"",IF(E13=0,0,IF(COUNT(F13)=0,"",ROUND(E13*F13,2))))</x:f>
      </x:c>
      <x:c r="I13" s="30" t="str">
        <x:f>IF(OR(COUNT(G13)=0,COUNT(H13)=0),"",G13-H13)</x:f>
      </x:c>
      <x:c r="J13" s="15" t="str">
        <x:f>IF(A13="","",IF(COUNTIF(Schedule!$A$11:$A$90,A13)=0,"Unknown ID",IF(COUNTIF(Schedule!$A$11:$A$90,A13)&gt;1,"Duplicate schedule ID",IF(COUNTIF($A$11:$A$90,A13)&gt;1,"Duplicate ID",IF(COUNT(C13)=0,"Add people counts",IF(COUNT(D13)=0,"Set uptake",IF(E13=0,"No catering",IF(COUNT(F13)=0,"Set unit cost",IF(COUNT(G13)=0,"Set budget",IF(H13&gt;G13,"Over budget","On budget"))))))))))</x:f>
      </x:c>
    </x:row>
    <x:row r="14" ht="24" customHeight="1">
      <x:c r="A14" s="14"/>
      <x:c r="B14" s="15" t="str">
        <x:f>IF(A14="","",IFERROR(VLOOKUP(A14,Schedule!$A$11:$N$90,6,FALSE),""))</x:f>
      </x:c>
      <x:c r="C14" s="15" t="str">
        <x:f>IF(A14="","",IFERROR(VLOOKUP(A14,Schedule!$A$11:$N$90,9,FALSE),""))</x:f>
      </x:c>
      <x:c r="D14" s="28"/>
      <x:c r="E14" s="15" t="str">
        <x:f>IF(OR(A14="",COUNT(C14)=0,COUNT(D14)=0),"",ROUNDUP(C14*D14,0))</x:f>
      </x:c>
      <x:c r="F14" s="29"/>
      <x:c r="G14" s="29"/>
      <x:c r="H14" s="30" t="str">
        <x:f>IF(COUNT(E14)=0,"",IF(E14=0,0,IF(COUNT(F14)=0,"",ROUND(E14*F14,2))))</x:f>
      </x:c>
      <x:c r="I14" s="30" t="str">
        <x:f>IF(OR(COUNT(G14)=0,COUNT(H14)=0),"",G14-H14)</x:f>
      </x:c>
      <x:c r="J14" s="15" t="str">
        <x:f>IF(A14="","",IF(COUNTIF(Schedule!$A$11:$A$90,A14)=0,"Unknown ID",IF(COUNTIF(Schedule!$A$11:$A$90,A14)&gt;1,"Duplicate schedule ID",IF(COUNTIF($A$11:$A$90,A14)&gt;1,"Duplicate ID",IF(COUNT(C14)=0,"Add people counts",IF(COUNT(D14)=0,"Set uptake",IF(E14=0,"No catering",IF(COUNT(F14)=0,"Set unit cost",IF(COUNT(G14)=0,"Set budget",IF(H14&gt;G14,"Over budget","On budget"))))))))))</x:f>
      </x:c>
    </x:row>
    <x:row r="15" ht="24" customHeight="1">
      <x:c r="A15" s="14"/>
      <x:c r="B15" s="15" t="str">
        <x:f>IF(A15="","",IFERROR(VLOOKUP(A15,Schedule!$A$11:$N$90,6,FALSE),""))</x:f>
      </x:c>
      <x:c r="C15" s="15" t="str">
        <x:f>IF(A15="","",IFERROR(VLOOKUP(A15,Schedule!$A$11:$N$90,9,FALSE),""))</x:f>
      </x:c>
      <x:c r="D15" s="28"/>
      <x:c r="E15" s="15" t="str">
        <x:f>IF(OR(A15="",COUNT(C15)=0,COUNT(D15)=0),"",ROUNDUP(C15*D15,0))</x:f>
      </x:c>
      <x:c r="F15" s="29"/>
      <x:c r="G15" s="29"/>
      <x:c r="H15" s="30" t="str">
        <x:f>IF(COUNT(E15)=0,"",IF(E15=0,0,IF(COUNT(F15)=0,"",ROUND(E15*F15,2))))</x:f>
      </x:c>
      <x:c r="I15" s="30" t="str">
        <x:f>IF(OR(COUNT(G15)=0,COUNT(H15)=0),"",G15-H15)</x:f>
      </x:c>
      <x:c r="J15" s="15" t="str">
        <x:f>IF(A15="","",IF(COUNTIF(Schedule!$A$11:$A$90,A15)=0,"Unknown ID",IF(COUNTIF(Schedule!$A$11:$A$90,A15)&gt;1,"Duplicate schedule ID",IF(COUNTIF($A$11:$A$90,A15)&gt;1,"Duplicate ID",IF(COUNT(C15)=0,"Add people counts",IF(COUNT(D15)=0,"Set uptake",IF(E15=0,"No catering",IF(COUNT(F15)=0,"Set unit cost",IF(COUNT(G15)=0,"Set budget",IF(H15&gt;G15,"Over budget","On budget"))))))))))</x:f>
      </x:c>
    </x:row>
    <x:row r="16" ht="24" customHeight="1">
      <x:c r="A16" s="14"/>
      <x:c r="B16" s="15" t="str">
        <x:f>IF(A16="","",IFERROR(VLOOKUP(A16,Schedule!$A$11:$N$90,6,FALSE),""))</x:f>
      </x:c>
      <x:c r="C16" s="15" t="str">
        <x:f>IF(A16="","",IFERROR(VLOOKUP(A16,Schedule!$A$11:$N$90,9,FALSE),""))</x:f>
      </x:c>
      <x:c r="D16" s="28"/>
      <x:c r="E16" s="15" t="str">
        <x:f>IF(OR(A16="",COUNT(C16)=0,COUNT(D16)=0),"",ROUNDUP(C16*D16,0))</x:f>
      </x:c>
      <x:c r="F16" s="29"/>
      <x:c r="G16" s="29"/>
      <x:c r="H16" s="30" t="str">
        <x:f>IF(COUNT(E16)=0,"",IF(E16=0,0,IF(COUNT(F16)=0,"",ROUND(E16*F16,2))))</x:f>
      </x:c>
      <x:c r="I16" s="30" t="str">
        <x:f>IF(OR(COUNT(G16)=0,COUNT(H16)=0),"",G16-H16)</x:f>
      </x:c>
      <x:c r="J16" s="15" t="str">
        <x:f>IF(A16="","",IF(COUNTIF(Schedule!$A$11:$A$90,A16)=0,"Unknown ID",IF(COUNTIF(Schedule!$A$11:$A$90,A16)&gt;1,"Duplicate schedule ID",IF(COUNTIF($A$11:$A$90,A16)&gt;1,"Duplicate ID",IF(COUNT(C16)=0,"Add people counts",IF(COUNT(D16)=0,"Set uptake",IF(E16=0,"No catering",IF(COUNT(F16)=0,"Set unit cost",IF(COUNT(G16)=0,"Set budget",IF(H16&gt;G16,"Over budget","On budget"))))))))))</x:f>
      </x:c>
    </x:row>
    <x:row r="17" ht="24" customHeight="1">
      <x:c r="A17" s="14"/>
      <x:c r="B17" s="15" t="str">
        <x:f>IF(A17="","",IFERROR(VLOOKUP(A17,Schedule!$A$11:$N$90,6,FALSE),""))</x:f>
      </x:c>
      <x:c r="C17" s="15" t="str">
        <x:f>IF(A17="","",IFERROR(VLOOKUP(A17,Schedule!$A$11:$N$90,9,FALSE),""))</x:f>
      </x:c>
      <x:c r="D17" s="28"/>
      <x:c r="E17" s="15" t="str">
        <x:f>IF(OR(A17="",COUNT(C17)=0,COUNT(D17)=0),"",ROUNDUP(C17*D17,0))</x:f>
      </x:c>
      <x:c r="F17" s="29"/>
      <x:c r="G17" s="29"/>
      <x:c r="H17" s="30" t="str">
        <x:f>IF(COUNT(E17)=0,"",IF(E17=0,0,IF(COUNT(F17)=0,"",ROUND(E17*F17,2))))</x:f>
      </x:c>
      <x:c r="I17" s="30" t="str">
        <x:f>IF(OR(COUNT(G17)=0,COUNT(H17)=0),"",G17-H17)</x:f>
      </x:c>
      <x:c r="J17" s="15" t="str">
        <x:f>IF(A17="","",IF(COUNTIF(Schedule!$A$11:$A$90,A17)=0,"Unknown ID",IF(COUNTIF(Schedule!$A$11:$A$90,A17)&gt;1,"Duplicate schedule ID",IF(COUNTIF($A$11:$A$90,A17)&gt;1,"Duplicate ID",IF(COUNT(C17)=0,"Add people counts",IF(COUNT(D17)=0,"Set uptake",IF(E17=0,"No catering",IF(COUNT(F17)=0,"Set unit cost",IF(COUNT(G17)=0,"Set budget",IF(H17&gt;G17,"Over budget","On budget"))))))))))</x:f>
      </x:c>
    </x:row>
    <x:row r="18" ht="24" customHeight="1">
      <x:c r="A18" s="14"/>
      <x:c r="B18" s="15" t="str">
        <x:f>IF(A18="","",IFERROR(VLOOKUP(A18,Schedule!$A$11:$N$90,6,FALSE),""))</x:f>
      </x:c>
      <x:c r="C18" s="15" t="str">
        <x:f>IF(A18="","",IFERROR(VLOOKUP(A18,Schedule!$A$11:$N$90,9,FALSE),""))</x:f>
      </x:c>
      <x:c r="D18" s="28"/>
      <x:c r="E18" s="15" t="str">
        <x:f>IF(OR(A18="",COUNT(C18)=0,COUNT(D18)=0),"",ROUNDUP(C18*D18,0))</x:f>
      </x:c>
      <x:c r="F18" s="29"/>
      <x:c r="G18" s="29"/>
      <x:c r="H18" s="30" t="str">
        <x:f>IF(COUNT(E18)=0,"",IF(E18=0,0,IF(COUNT(F18)=0,"",ROUND(E18*F18,2))))</x:f>
      </x:c>
      <x:c r="I18" s="30" t="str">
        <x:f>IF(OR(COUNT(G18)=0,COUNT(H18)=0),"",G18-H18)</x:f>
      </x:c>
      <x:c r="J18" s="15" t="str">
        <x:f>IF(A18="","",IF(COUNTIF(Schedule!$A$11:$A$90,A18)=0,"Unknown ID",IF(COUNTIF(Schedule!$A$11:$A$90,A18)&gt;1,"Duplicate schedule ID",IF(COUNTIF($A$11:$A$90,A18)&gt;1,"Duplicate ID",IF(COUNT(C18)=0,"Add people counts",IF(COUNT(D18)=0,"Set uptake",IF(E18=0,"No catering",IF(COUNT(F18)=0,"Set unit cost",IF(COUNT(G18)=0,"Set budget",IF(H18&gt;G18,"Over budget","On budget"))))))))))</x:f>
      </x:c>
    </x:row>
    <x:row r="19" ht="24" customHeight="1">
      <x:c r="A19" s="14"/>
      <x:c r="B19" s="15" t="str">
        <x:f>IF(A19="","",IFERROR(VLOOKUP(A19,Schedule!$A$11:$N$90,6,FALSE),""))</x:f>
      </x:c>
      <x:c r="C19" s="15" t="str">
        <x:f>IF(A19="","",IFERROR(VLOOKUP(A19,Schedule!$A$11:$N$90,9,FALSE),""))</x:f>
      </x:c>
      <x:c r="D19" s="28"/>
      <x:c r="E19" s="15" t="str">
        <x:f>IF(OR(A19="",COUNT(C19)=0,COUNT(D19)=0),"",ROUNDUP(C19*D19,0))</x:f>
      </x:c>
      <x:c r="F19" s="29"/>
      <x:c r="G19" s="29"/>
      <x:c r="H19" s="30" t="str">
        <x:f>IF(COUNT(E19)=0,"",IF(E19=0,0,IF(COUNT(F19)=0,"",ROUND(E19*F19,2))))</x:f>
      </x:c>
      <x:c r="I19" s="30" t="str">
        <x:f>IF(OR(COUNT(G19)=0,COUNT(H19)=0),"",G19-H19)</x:f>
      </x:c>
      <x:c r="J19" s="15" t="str">
        <x:f>IF(A19="","",IF(COUNTIF(Schedule!$A$11:$A$90,A19)=0,"Unknown ID",IF(COUNTIF(Schedule!$A$11:$A$90,A19)&gt;1,"Duplicate schedule ID",IF(COUNTIF($A$11:$A$90,A19)&gt;1,"Duplicate ID",IF(COUNT(C19)=0,"Add people counts",IF(COUNT(D19)=0,"Set uptake",IF(E19=0,"No catering",IF(COUNT(F19)=0,"Set unit cost",IF(COUNT(G19)=0,"Set budget",IF(H19&gt;G19,"Over budget","On budget"))))))))))</x:f>
      </x:c>
    </x:row>
    <x:row r="20" ht="24" customHeight="1">
      <x:c r="A20" s="14"/>
      <x:c r="B20" s="15" t="str">
        <x:f>IF(A20="","",IFERROR(VLOOKUP(A20,Schedule!$A$11:$N$90,6,FALSE),""))</x:f>
      </x:c>
      <x:c r="C20" s="15" t="str">
        <x:f>IF(A20="","",IFERROR(VLOOKUP(A20,Schedule!$A$11:$N$90,9,FALSE),""))</x:f>
      </x:c>
      <x:c r="D20" s="28"/>
      <x:c r="E20" s="15" t="str">
        <x:f>IF(OR(A20="",COUNT(C20)=0,COUNT(D20)=0),"",ROUNDUP(C20*D20,0))</x:f>
      </x:c>
      <x:c r="F20" s="29"/>
      <x:c r="G20" s="29"/>
      <x:c r="H20" s="30" t="str">
        <x:f>IF(COUNT(E20)=0,"",IF(E20=0,0,IF(COUNT(F20)=0,"",ROUND(E20*F20,2))))</x:f>
      </x:c>
      <x:c r="I20" s="30" t="str">
        <x:f>IF(OR(COUNT(G20)=0,COUNT(H20)=0),"",G20-H20)</x:f>
      </x:c>
      <x:c r="J20" s="15" t="str">
        <x:f>IF(A20="","",IF(COUNTIF(Schedule!$A$11:$A$90,A20)=0,"Unknown ID",IF(COUNTIF(Schedule!$A$11:$A$90,A20)&gt;1,"Duplicate schedule ID",IF(COUNTIF($A$11:$A$90,A20)&gt;1,"Duplicate ID",IF(COUNT(C20)=0,"Add people counts",IF(COUNT(D20)=0,"Set uptake",IF(E20=0,"No catering",IF(COUNT(F20)=0,"Set unit cost",IF(COUNT(G20)=0,"Set budget",IF(H20&gt;G20,"Over budget","On budget"))))))))))</x:f>
      </x:c>
    </x:row>
    <x:row r="21" ht="24" customHeight="1">
      <x:c r="A21" s="14"/>
      <x:c r="B21" s="15" t="str">
        <x:f>IF(A21="","",IFERROR(VLOOKUP(A21,Schedule!$A$11:$N$90,6,FALSE),""))</x:f>
      </x:c>
      <x:c r="C21" s="15" t="str">
        <x:f>IF(A21="","",IFERROR(VLOOKUP(A21,Schedule!$A$11:$N$90,9,FALSE),""))</x:f>
      </x:c>
      <x:c r="D21" s="28"/>
      <x:c r="E21" s="15" t="str">
        <x:f>IF(OR(A21="",COUNT(C21)=0,COUNT(D21)=0),"",ROUNDUP(C21*D21,0))</x:f>
      </x:c>
      <x:c r="F21" s="29"/>
      <x:c r="G21" s="29"/>
      <x:c r="H21" s="30" t="str">
        <x:f>IF(COUNT(E21)=0,"",IF(E21=0,0,IF(COUNT(F21)=0,"",ROUND(E21*F21,2))))</x:f>
      </x:c>
      <x:c r="I21" s="30" t="str">
        <x:f>IF(OR(COUNT(G21)=0,COUNT(H21)=0),"",G21-H21)</x:f>
      </x:c>
      <x:c r="J21" s="15" t="str">
        <x:f>IF(A21="","",IF(COUNTIF(Schedule!$A$11:$A$90,A21)=0,"Unknown ID",IF(COUNTIF(Schedule!$A$11:$A$90,A21)&gt;1,"Duplicate schedule ID",IF(COUNTIF($A$11:$A$90,A21)&gt;1,"Duplicate ID",IF(COUNT(C21)=0,"Add people counts",IF(COUNT(D21)=0,"Set uptake",IF(E21=0,"No catering",IF(COUNT(F21)=0,"Set unit cost",IF(COUNT(G21)=0,"Set budget",IF(H21&gt;G21,"Over budget","On budget"))))))))))</x:f>
      </x:c>
    </x:row>
    <x:row r="22" ht="24" customHeight="1">
      <x:c r="A22" s="14"/>
      <x:c r="B22" s="15" t="str">
        <x:f>IF(A22="","",IFERROR(VLOOKUP(A22,Schedule!$A$11:$N$90,6,FALSE),""))</x:f>
      </x:c>
      <x:c r="C22" s="15" t="str">
        <x:f>IF(A22="","",IFERROR(VLOOKUP(A22,Schedule!$A$11:$N$90,9,FALSE),""))</x:f>
      </x:c>
      <x:c r="D22" s="28"/>
      <x:c r="E22" s="15" t="str">
        <x:f>IF(OR(A22="",COUNT(C22)=0,COUNT(D22)=0),"",ROUNDUP(C22*D22,0))</x:f>
      </x:c>
      <x:c r="F22" s="29"/>
      <x:c r="G22" s="29"/>
      <x:c r="H22" s="30" t="str">
        <x:f>IF(COUNT(E22)=0,"",IF(E22=0,0,IF(COUNT(F22)=0,"",ROUND(E22*F22,2))))</x:f>
      </x:c>
      <x:c r="I22" s="30" t="str">
        <x:f>IF(OR(COUNT(G22)=0,COUNT(H22)=0),"",G22-H22)</x:f>
      </x:c>
      <x:c r="J22" s="15" t="str">
        <x:f>IF(A22="","",IF(COUNTIF(Schedule!$A$11:$A$90,A22)=0,"Unknown ID",IF(COUNTIF(Schedule!$A$11:$A$90,A22)&gt;1,"Duplicate schedule ID",IF(COUNTIF($A$11:$A$90,A22)&gt;1,"Duplicate ID",IF(COUNT(C22)=0,"Add people counts",IF(COUNT(D22)=0,"Set uptake",IF(E22=0,"No catering",IF(COUNT(F22)=0,"Set unit cost",IF(COUNT(G22)=0,"Set budget",IF(H22&gt;G22,"Over budget","On budget"))))))))))</x:f>
      </x:c>
    </x:row>
    <x:row r="23" ht="24" customHeight="1">
      <x:c r="A23" s="14"/>
      <x:c r="B23" s="15" t="str">
        <x:f>IF(A23="","",IFERROR(VLOOKUP(A23,Schedule!$A$11:$N$90,6,FALSE),""))</x:f>
      </x:c>
      <x:c r="C23" s="15" t="str">
        <x:f>IF(A23="","",IFERROR(VLOOKUP(A23,Schedule!$A$11:$N$90,9,FALSE),""))</x:f>
      </x:c>
      <x:c r="D23" s="28"/>
      <x:c r="E23" s="15" t="str">
        <x:f>IF(OR(A23="",COUNT(C23)=0,COUNT(D23)=0),"",ROUNDUP(C23*D23,0))</x:f>
      </x:c>
      <x:c r="F23" s="29"/>
      <x:c r="G23" s="29"/>
      <x:c r="H23" s="30" t="str">
        <x:f>IF(COUNT(E23)=0,"",IF(E23=0,0,IF(COUNT(F23)=0,"",ROUND(E23*F23,2))))</x:f>
      </x:c>
      <x:c r="I23" s="30" t="str">
        <x:f>IF(OR(COUNT(G23)=0,COUNT(H23)=0),"",G23-H23)</x:f>
      </x:c>
      <x:c r="J23" s="15" t="str">
        <x:f>IF(A23="","",IF(COUNTIF(Schedule!$A$11:$A$90,A23)=0,"Unknown ID",IF(COUNTIF(Schedule!$A$11:$A$90,A23)&gt;1,"Duplicate schedule ID",IF(COUNTIF($A$11:$A$90,A23)&gt;1,"Duplicate ID",IF(COUNT(C23)=0,"Add people counts",IF(COUNT(D23)=0,"Set uptake",IF(E23=0,"No catering",IF(COUNT(F23)=0,"Set unit cost",IF(COUNT(G23)=0,"Set budget",IF(H23&gt;G23,"Over budget","On budget"))))))))))</x:f>
      </x:c>
    </x:row>
    <x:row r="24" ht="24" customHeight="1">
      <x:c r="A24" s="14"/>
      <x:c r="B24" s="15" t="str">
        <x:f>IF(A24="","",IFERROR(VLOOKUP(A24,Schedule!$A$11:$N$90,6,FALSE),""))</x:f>
      </x:c>
      <x:c r="C24" s="15" t="str">
        <x:f>IF(A24="","",IFERROR(VLOOKUP(A24,Schedule!$A$11:$N$90,9,FALSE),""))</x:f>
      </x:c>
      <x:c r="D24" s="28"/>
      <x:c r="E24" s="15" t="str">
        <x:f>IF(OR(A24="",COUNT(C24)=0,COUNT(D24)=0),"",ROUNDUP(C24*D24,0))</x:f>
      </x:c>
      <x:c r="F24" s="29"/>
      <x:c r="G24" s="29"/>
      <x:c r="H24" s="30" t="str">
        <x:f>IF(COUNT(E24)=0,"",IF(E24=0,0,IF(COUNT(F24)=0,"",ROUND(E24*F24,2))))</x:f>
      </x:c>
      <x:c r="I24" s="30" t="str">
        <x:f>IF(OR(COUNT(G24)=0,COUNT(H24)=0),"",G24-H24)</x:f>
      </x:c>
      <x:c r="J24" s="15" t="str">
        <x:f>IF(A24="","",IF(COUNTIF(Schedule!$A$11:$A$90,A24)=0,"Unknown ID",IF(COUNTIF(Schedule!$A$11:$A$90,A24)&gt;1,"Duplicate schedule ID",IF(COUNTIF($A$11:$A$90,A24)&gt;1,"Duplicate ID",IF(COUNT(C24)=0,"Add people counts",IF(COUNT(D24)=0,"Set uptake",IF(E24=0,"No catering",IF(COUNT(F24)=0,"Set unit cost",IF(COUNT(G24)=0,"Set budget",IF(H24&gt;G24,"Over budget","On budget"))))))))))</x:f>
      </x:c>
    </x:row>
    <x:row r="25" ht="24" customHeight="1">
      <x:c r="A25" s="14"/>
      <x:c r="B25" s="15" t="str">
        <x:f>IF(A25="","",IFERROR(VLOOKUP(A25,Schedule!$A$11:$N$90,6,FALSE),""))</x:f>
      </x:c>
      <x:c r="C25" s="15" t="str">
        <x:f>IF(A25="","",IFERROR(VLOOKUP(A25,Schedule!$A$11:$N$90,9,FALSE),""))</x:f>
      </x:c>
      <x:c r="D25" s="28"/>
      <x:c r="E25" s="15" t="str">
        <x:f>IF(OR(A25="",COUNT(C25)=0,COUNT(D25)=0),"",ROUNDUP(C25*D25,0))</x:f>
      </x:c>
      <x:c r="F25" s="29"/>
      <x:c r="G25" s="29"/>
      <x:c r="H25" s="30" t="str">
        <x:f>IF(COUNT(E25)=0,"",IF(E25=0,0,IF(COUNT(F25)=0,"",ROUND(E25*F25,2))))</x:f>
      </x:c>
      <x:c r="I25" s="30" t="str">
        <x:f>IF(OR(COUNT(G25)=0,COUNT(H25)=0),"",G25-H25)</x:f>
      </x:c>
      <x:c r="J25" s="15" t="str">
        <x:f>IF(A25="","",IF(COUNTIF(Schedule!$A$11:$A$90,A25)=0,"Unknown ID",IF(COUNTIF(Schedule!$A$11:$A$90,A25)&gt;1,"Duplicate schedule ID",IF(COUNTIF($A$11:$A$90,A25)&gt;1,"Duplicate ID",IF(COUNT(C25)=0,"Add people counts",IF(COUNT(D25)=0,"Set uptake",IF(E25=0,"No catering",IF(COUNT(F25)=0,"Set unit cost",IF(COUNT(G25)=0,"Set budget",IF(H25&gt;G25,"Over budget","On budget"))))))))))</x:f>
      </x:c>
    </x:row>
    <x:row r="26" ht="24" customHeight="1">
      <x:c r="A26" s="14"/>
      <x:c r="B26" s="15" t="str">
        <x:f>IF(A26="","",IFERROR(VLOOKUP(A26,Schedule!$A$11:$N$90,6,FALSE),""))</x:f>
      </x:c>
      <x:c r="C26" s="15" t="str">
        <x:f>IF(A26="","",IFERROR(VLOOKUP(A26,Schedule!$A$11:$N$90,9,FALSE),""))</x:f>
      </x:c>
      <x:c r="D26" s="28"/>
      <x:c r="E26" s="15" t="str">
        <x:f>IF(OR(A26="",COUNT(C26)=0,COUNT(D26)=0),"",ROUNDUP(C26*D26,0))</x:f>
      </x:c>
      <x:c r="F26" s="29"/>
      <x:c r="G26" s="29"/>
      <x:c r="H26" s="30" t="str">
        <x:f>IF(COUNT(E26)=0,"",IF(E26=0,0,IF(COUNT(F26)=0,"",ROUND(E26*F26,2))))</x:f>
      </x:c>
      <x:c r="I26" s="30" t="str">
        <x:f>IF(OR(COUNT(G26)=0,COUNT(H26)=0),"",G26-H26)</x:f>
      </x:c>
      <x:c r="J26" s="15" t="str">
        <x:f>IF(A26="","",IF(COUNTIF(Schedule!$A$11:$A$90,A26)=0,"Unknown ID",IF(COUNTIF(Schedule!$A$11:$A$90,A26)&gt;1,"Duplicate schedule ID",IF(COUNTIF($A$11:$A$90,A26)&gt;1,"Duplicate ID",IF(COUNT(C26)=0,"Add people counts",IF(COUNT(D26)=0,"Set uptake",IF(E26=0,"No catering",IF(COUNT(F26)=0,"Set unit cost",IF(COUNT(G26)=0,"Set budget",IF(H26&gt;G26,"Over budget","On budget"))))))))))</x:f>
      </x:c>
    </x:row>
    <x:row r="27" ht="24" customHeight="1">
      <x:c r="A27" s="14"/>
      <x:c r="B27" s="15" t="str">
        <x:f>IF(A27="","",IFERROR(VLOOKUP(A27,Schedule!$A$11:$N$90,6,FALSE),""))</x:f>
      </x:c>
      <x:c r="C27" s="15" t="str">
        <x:f>IF(A27="","",IFERROR(VLOOKUP(A27,Schedule!$A$11:$N$90,9,FALSE),""))</x:f>
      </x:c>
      <x:c r="D27" s="28"/>
      <x:c r="E27" s="15" t="str">
        <x:f>IF(OR(A27="",COUNT(C27)=0,COUNT(D27)=0),"",ROUNDUP(C27*D27,0))</x:f>
      </x:c>
      <x:c r="F27" s="29"/>
      <x:c r="G27" s="29"/>
      <x:c r="H27" s="30" t="str">
        <x:f>IF(COUNT(E27)=0,"",IF(E27=0,0,IF(COUNT(F27)=0,"",ROUND(E27*F27,2))))</x:f>
      </x:c>
      <x:c r="I27" s="30" t="str">
        <x:f>IF(OR(COUNT(G27)=0,COUNT(H27)=0),"",G27-H27)</x:f>
      </x:c>
      <x:c r="J27" s="15" t="str">
        <x:f>IF(A27="","",IF(COUNTIF(Schedule!$A$11:$A$90,A27)=0,"Unknown ID",IF(COUNTIF(Schedule!$A$11:$A$90,A27)&gt;1,"Duplicate schedule ID",IF(COUNTIF($A$11:$A$90,A27)&gt;1,"Duplicate ID",IF(COUNT(C27)=0,"Add people counts",IF(COUNT(D27)=0,"Set uptake",IF(E27=0,"No catering",IF(COUNT(F27)=0,"Set unit cost",IF(COUNT(G27)=0,"Set budget",IF(H27&gt;G27,"Over budget","On budget"))))))))))</x:f>
      </x:c>
    </x:row>
    <x:row r="28" ht="24" customHeight="1">
      <x:c r="A28" s="14"/>
      <x:c r="B28" s="15" t="str">
        <x:f>IF(A28="","",IFERROR(VLOOKUP(A28,Schedule!$A$11:$N$90,6,FALSE),""))</x:f>
      </x:c>
      <x:c r="C28" s="15" t="str">
        <x:f>IF(A28="","",IFERROR(VLOOKUP(A28,Schedule!$A$11:$N$90,9,FALSE),""))</x:f>
      </x:c>
      <x:c r="D28" s="28"/>
      <x:c r="E28" s="15" t="str">
        <x:f>IF(OR(A28="",COUNT(C28)=0,COUNT(D28)=0),"",ROUNDUP(C28*D28,0))</x:f>
      </x:c>
      <x:c r="F28" s="29"/>
      <x:c r="G28" s="29"/>
      <x:c r="H28" s="30" t="str">
        <x:f>IF(COUNT(E28)=0,"",IF(E28=0,0,IF(COUNT(F28)=0,"",ROUND(E28*F28,2))))</x:f>
      </x:c>
      <x:c r="I28" s="30" t="str">
        <x:f>IF(OR(COUNT(G28)=0,COUNT(H28)=0),"",G28-H28)</x:f>
      </x:c>
      <x:c r="J28" s="15" t="str">
        <x:f>IF(A28="","",IF(COUNTIF(Schedule!$A$11:$A$90,A28)=0,"Unknown ID",IF(COUNTIF(Schedule!$A$11:$A$90,A28)&gt;1,"Duplicate schedule ID",IF(COUNTIF($A$11:$A$90,A28)&gt;1,"Duplicate ID",IF(COUNT(C28)=0,"Add people counts",IF(COUNT(D28)=0,"Set uptake",IF(E28=0,"No catering",IF(COUNT(F28)=0,"Set unit cost",IF(COUNT(G28)=0,"Set budget",IF(H28&gt;G28,"Over budget","On budget"))))))))))</x:f>
      </x:c>
    </x:row>
    <x:row r="29" ht="24" customHeight="1">
      <x:c r="A29" s="14"/>
      <x:c r="B29" s="15" t="str">
        <x:f>IF(A29="","",IFERROR(VLOOKUP(A29,Schedule!$A$11:$N$90,6,FALSE),""))</x:f>
      </x:c>
      <x:c r="C29" s="15" t="str">
        <x:f>IF(A29="","",IFERROR(VLOOKUP(A29,Schedule!$A$11:$N$90,9,FALSE),""))</x:f>
      </x:c>
      <x:c r="D29" s="28"/>
      <x:c r="E29" s="15" t="str">
        <x:f>IF(OR(A29="",COUNT(C29)=0,COUNT(D29)=0),"",ROUNDUP(C29*D29,0))</x:f>
      </x:c>
      <x:c r="F29" s="29"/>
      <x:c r="G29" s="29"/>
      <x:c r="H29" s="30" t="str">
        <x:f>IF(COUNT(E29)=0,"",IF(E29=0,0,IF(COUNT(F29)=0,"",ROUND(E29*F29,2))))</x:f>
      </x:c>
      <x:c r="I29" s="30" t="str">
        <x:f>IF(OR(COUNT(G29)=0,COUNT(H29)=0),"",G29-H29)</x:f>
      </x:c>
      <x:c r="J29" s="15" t="str">
        <x:f>IF(A29="","",IF(COUNTIF(Schedule!$A$11:$A$90,A29)=0,"Unknown ID",IF(COUNTIF(Schedule!$A$11:$A$90,A29)&gt;1,"Duplicate schedule ID",IF(COUNTIF($A$11:$A$90,A29)&gt;1,"Duplicate ID",IF(COUNT(C29)=0,"Add people counts",IF(COUNT(D29)=0,"Set uptake",IF(E29=0,"No catering",IF(COUNT(F29)=0,"Set unit cost",IF(COUNT(G29)=0,"Set budget",IF(H29&gt;G29,"Over budget","On budget"))))))))))</x:f>
      </x:c>
    </x:row>
    <x:row r="30" ht="24" customHeight="1">
      <x:c r="A30" s="14"/>
      <x:c r="B30" s="15" t="str">
        <x:f>IF(A30="","",IFERROR(VLOOKUP(A30,Schedule!$A$11:$N$90,6,FALSE),""))</x:f>
      </x:c>
      <x:c r="C30" s="15" t="str">
        <x:f>IF(A30="","",IFERROR(VLOOKUP(A30,Schedule!$A$11:$N$90,9,FALSE),""))</x:f>
      </x:c>
      <x:c r="D30" s="28"/>
      <x:c r="E30" s="15" t="str">
        <x:f>IF(OR(A30="",COUNT(C30)=0,COUNT(D30)=0),"",ROUNDUP(C30*D30,0))</x:f>
      </x:c>
      <x:c r="F30" s="29"/>
      <x:c r="G30" s="29"/>
      <x:c r="H30" s="30" t="str">
        <x:f>IF(COUNT(E30)=0,"",IF(E30=0,0,IF(COUNT(F30)=0,"",ROUND(E30*F30,2))))</x:f>
      </x:c>
      <x:c r="I30" s="30" t="str">
        <x:f>IF(OR(COUNT(G30)=0,COUNT(H30)=0),"",G30-H30)</x:f>
      </x:c>
      <x:c r="J30" s="15" t="str">
        <x:f>IF(A30="","",IF(COUNTIF(Schedule!$A$11:$A$90,A30)=0,"Unknown ID",IF(COUNTIF(Schedule!$A$11:$A$90,A30)&gt;1,"Duplicate schedule ID",IF(COUNTIF($A$11:$A$90,A30)&gt;1,"Duplicate ID",IF(COUNT(C30)=0,"Add people counts",IF(COUNT(D30)=0,"Set uptake",IF(E30=0,"No catering",IF(COUNT(F30)=0,"Set unit cost",IF(COUNT(G30)=0,"Set budget",IF(H30&gt;G30,"Over budget","On budget"))))))))))</x:f>
      </x:c>
    </x:row>
    <x:row r="31" ht="24" customHeight="1">
      <x:c r="A31" s="14"/>
      <x:c r="B31" s="15" t="str">
        <x:f>IF(A31="","",IFERROR(VLOOKUP(A31,Schedule!$A$11:$N$90,6,FALSE),""))</x:f>
      </x:c>
      <x:c r="C31" s="15" t="str">
        <x:f>IF(A31="","",IFERROR(VLOOKUP(A31,Schedule!$A$11:$N$90,9,FALSE),""))</x:f>
      </x:c>
      <x:c r="D31" s="28"/>
      <x:c r="E31" s="15" t="str">
        <x:f>IF(OR(A31="",COUNT(C31)=0,COUNT(D31)=0),"",ROUNDUP(C31*D31,0))</x:f>
      </x:c>
      <x:c r="F31" s="29"/>
      <x:c r="G31" s="29"/>
      <x:c r="H31" s="30" t="str">
        <x:f>IF(COUNT(E31)=0,"",IF(E31=0,0,IF(COUNT(F31)=0,"",ROUND(E31*F31,2))))</x:f>
      </x:c>
      <x:c r="I31" s="30" t="str">
        <x:f>IF(OR(COUNT(G31)=0,COUNT(H31)=0),"",G31-H31)</x:f>
      </x:c>
      <x:c r="J31" s="15" t="str">
        <x:f>IF(A31="","",IF(COUNTIF(Schedule!$A$11:$A$90,A31)=0,"Unknown ID",IF(COUNTIF(Schedule!$A$11:$A$90,A31)&gt;1,"Duplicate schedule ID",IF(COUNTIF($A$11:$A$90,A31)&gt;1,"Duplicate ID",IF(COUNT(C31)=0,"Add people counts",IF(COUNT(D31)=0,"Set uptake",IF(E31=0,"No catering",IF(COUNT(F31)=0,"Set unit cost",IF(COUNT(G31)=0,"Set budget",IF(H31&gt;G31,"Over budget","On budget"))))))))))</x:f>
      </x:c>
    </x:row>
    <x:row r="32" ht="24" customHeight="1">
      <x:c r="A32" s="14"/>
      <x:c r="B32" s="15" t="str">
        <x:f>IF(A32="","",IFERROR(VLOOKUP(A32,Schedule!$A$11:$N$90,6,FALSE),""))</x:f>
      </x:c>
      <x:c r="C32" s="15" t="str">
        <x:f>IF(A32="","",IFERROR(VLOOKUP(A32,Schedule!$A$11:$N$90,9,FALSE),""))</x:f>
      </x:c>
      <x:c r="D32" s="28"/>
      <x:c r="E32" s="15" t="str">
        <x:f>IF(OR(A32="",COUNT(C32)=0,COUNT(D32)=0),"",ROUNDUP(C32*D32,0))</x:f>
      </x:c>
      <x:c r="F32" s="29"/>
      <x:c r="G32" s="29"/>
      <x:c r="H32" s="30" t="str">
        <x:f>IF(COUNT(E32)=0,"",IF(E32=0,0,IF(COUNT(F32)=0,"",ROUND(E32*F32,2))))</x:f>
      </x:c>
      <x:c r="I32" s="30" t="str">
        <x:f>IF(OR(COUNT(G32)=0,COUNT(H32)=0),"",G32-H32)</x:f>
      </x:c>
      <x:c r="J32" s="15" t="str">
        <x:f>IF(A32="","",IF(COUNTIF(Schedule!$A$11:$A$90,A32)=0,"Unknown ID",IF(COUNTIF(Schedule!$A$11:$A$90,A32)&gt;1,"Duplicate schedule ID",IF(COUNTIF($A$11:$A$90,A32)&gt;1,"Duplicate ID",IF(COUNT(C32)=0,"Add people counts",IF(COUNT(D32)=0,"Set uptake",IF(E32=0,"No catering",IF(COUNT(F32)=0,"Set unit cost",IF(COUNT(G32)=0,"Set budget",IF(H32&gt;G32,"Over budget","On budget"))))))))))</x:f>
      </x:c>
    </x:row>
    <x:row r="33" ht="24" customHeight="1">
      <x:c r="A33" s="14"/>
      <x:c r="B33" s="15" t="str">
        <x:f>IF(A33="","",IFERROR(VLOOKUP(A33,Schedule!$A$11:$N$90,6,FALSE),""))</x:f>
      </x:c>
      <x:c r="C33" s="15" t="str">
        <x:f>IF(A33="","",IFERROR(VLOOKUP(A33,Schedule!$A$11:$N$90,9,FALSE),""))</x:f>
      </x:c>
      <x:c r="D33" s="28"/>
      <x:c r="E33" s="15" t="str">
        <x:f>IF(OR(A33="",COUNT(C33)=0,COUNT(D33)=0),"",ROUNDUP(C33*D33,0))</x:f>
      </x:c>
      <x:c r="F33" s="29"/>
      <x:c r="G33" s="29"/>
      <x:c r="H33" s="30" t="str">
        <x:f>IF(COUNT(E33)=0,"",IF(E33=0,0,IF(COUNT(F33)=0,"",ROUND(E33*F33,2))))</x:f>
      </x:c>
      <x:c r="I33" s="30" t="str">
        <x:f>IF(OR(COUNT(G33)=0,COUNT(H33)=0),"",G33-H33)</x:f>
      </x:c>
      <x:c r="J33" s="15" t="str">
        <x:f>IF(A33="","",IF(COUNTIF(Schedule!$A$11:$A$90,A33)=0,"Unknown ID",IF(COUNTIF(Schedule!$A$11:$A$90,A33)&gt;1,"Duplicate schedule ID",IF(COUNTIF($A$11:$A$90,A33)&gt;1,"Duplicate ID",IF(COUNT(C33)=0,"Add people counts",IF(COUNT(D33)=0,"Set uptake",IF(E33=0,"No catering",IF(COUNT(F33)=0,"Set unit cost",IF(COUNT(G33)=0,"Set budget",IF(H33&gt;G33,"Over budget","On budget"))))))))))</x:f>
      </x:c>
    </x:row>
    <x:row r="34" ht="24" customHeight="1">
      <x:c r="A34" s="14"/>
      <x:c r="B34" s="15" t="str">
        <x:f>IF(A34="","",IFERROR(VLOOKUP(A34,Schedule!$A$11:$N$90,6,FALSE),""))</x:f>
      </x:c>
      <x:c r="C34" s="15" t="str">
        <x:f>IF(A34="","",IFERROR(VLOOKUP(A34,Schedule!$A$11:$N$90,9,FALSE),""))</x:f>
      </x:c>
      <x:c r="D34" s="28"/>
      <x:c r="E34" s="15" t="str">
        <x:f>IF(OR(A34="",COUNT(C34)=0,COUNT(D34)=0),"",ROUNDUP(C34*D34,0))</x:f>
      </x:c>
      <x:c r="F34" s="29"/>
      <x:c r="G34" s="29"/>
      <x:c r="H34" s="30" t="str">
        <x:f>IF(COUNT(E34)=0,"",IF(E34=0,0,IF(COUNT(F34)=0,"",ROUND(E34*F34,2))))</x:f>
      </x:c>
      <x:c r="I34" s="30" t="str">
        <x:f>IF(OR(COUNT(G34)=0,COUNT(H34)=0),"",G34-H34)</x:f>
      </x:c>
      <x:c r="J34" s="15" t="str">
        <x:f>IF(A34="","",IF(COUNTIF(Schedule!$A$11:$A$90,A34)=0,"Unknown ID",IF(COUNTIF(Schedule!$A$11:$A$90,A34)&gt;1,"Duplicate schedule ID",IF(COUNTIF($A$11:$A$90,A34)&gt;1,"Duplicate ID",IF(COUNT(C34)=0,"Add people counts",IF(COUNT(D34)=0,"Set uptake",IF(E34=0,"No catering",IF(COUNT(F34)=0,"Set unit cost",IF(COUNT(G34)=0,"Set budget",IF(H34&gt;G34,"Over budget","On budget"))))))))))</x:f>
      </x:c>
    </x:row>
    <x:row r="35" ht="24" customHeight="1">
      <x:c r="A35" s="14"/>
      <x:c r="B35" s="15" t="str">
        <x:f>IF(A35="","",IFERROR(VLOOKUP(A35,Schedule!$A$11:$N$90,6,FALSE),""))</x:f>
      </x:c>
      <x:c r="C35" s="15" t="str">
        <x:f>IF(A35="","",IFERROR(VLOOKUP(A35,Schedule!$A$11:$N$90,9,FALSE),""))</x:f>
      </x:c>
      <x:c r="D35" s="28"/>
      <x:c r="E35" s="15" t="str">
        <x:f>IF(OR(A35="",COUNT(C35)=0,COUNT(D35)=0),"",ROUNDUP(C35*D35,0))</x:f>
      </x:c>
      <x:c r="F35" s="29"/>
      <x:c r="G35" s="29"/>
      <x:c r="H35" s="30" t="str">
        <x:f>IF(COUNT(E35)=0,"",IF(E35=0,0,IF(COUNT(F35)=0,"",ROUND(E35*F35,2))))</x:f>
      </x:c>
      <x:c r="I35" s="30" t="str">
        <x:f>IF(OR(COUNT(G35)=0,COUNT(H35)=0),"",G35-H35)</x:f>
      </x:c>
      <x:c r="J35" s="15" t="str">
        <x:f>IF(A35="","",IF(COUNTIF(Schedule!$A$11:$A$90,A35)=0,"Unknown ID",IF(COUNTIF(Schedule!$A$11:$A$90,A35)&gt;1,"Duplicate schedule ID",IF(COUNTIF($A$11:$A$90,A35)&gt;1,"Duplicate ID",IF(COUNT(C35)=0,"Add people counts",IF(COUNT(D35)=0,"Set uptake",IF(E35=0,"No catering",IF(COUNT(F35)=0,"Set unit cost",IF(COUNT(G35)=0,"Set budget",IF(H35&gt;G35,"Over budget","On budget"))))))))))</x:f>
      </x:c>
    </x:row>
    <x:row r="36" ht="24" customHeight="1">
      <x:c r="A36" s="14"/>
      <x:c r="B36" s="15" t="str">
        <x:f>IF(A36="","",IFERROR(VLOOKUP(A36,Schedule!$A$11:$N$90,6,FALSE),""))</x:f>
      </x:c>
      <x:c r="C36" s="15" t="str">
        <x:f>IF(A36="","",IFERROR(VLOOKUP(A36,Schedule!$A$11:$N$90,9,FALSE),""))</x:f>
      </x:c>
      <x:c r="D36" s="28"/>
      <x:c r="E36" s="15" t="str">
        <x:f>IF(OR(A36="",COUNT(C36)=0,COUNT(D36)=0),"",ROUNDUP(C36*D36,0))</x:f>
      </x:c>
      <x:c r="F36" s="29"/>
      <x:c r="G36" s="29"/>
      <x:c r="H36" s="30" t="str">
        <x:f>IF(COUNT(E36)=0,"",IF(E36=0,0,IF(COUNT(F36)=0,"",ROUND(E36*F36,2))))</x:f>
      </x:c>
      <x:c r="I36" s="30" t="str">
        <x:f>IF(OR(COUNT(G36)=0,COUNT(H36)=0),"",G36-H36)</x:f>
      </x:c>
      <x:c r="J36" s="15" t="str">
        <x:f>IF(A36="","",IF(COUNTIF(Schedule!$A$11:$A$90,A36)=0,"Unknown ID",IF(COUNTIF(Schedule!$A$11:$A$90,A36)&gt;1,"Duplicate schedule ID",IF(COUNTIF($A$11:$A$90,A36)&gt;1,"Duplicate ID",IF(COUNT(C36)=0,"Add people counts",IF(COUNT(D36)=0,"Set uptake",IF(E36=0,"No catering",IF(COUNT(F36)=0,"Set unit cost",IF(COUNT(G36)=0,"Set budget",IF(H36&gt;G36,"Over budget","On budget"))))))))))</x:f>
      </x:c>
    </x:row>
    <x:row r="37" ht="24" customHeight="1">
      <x:c r="A37" s="14"/>
      <x:c r="B37" s="15" t="str">
        <x:f>IF(A37="","",IFERROR(VLOOKUP(A37,Schedule!$A$11:$N$90,6,FALSE),""))</x:f>
      </x:c>
      <x:c r="C37" s="15" t="str">
        <x:f>IF(A37="","",IFERROR(VLOOKUP(A37,Schedule!$A$11:$N$90,9,FALSE),""))</x:f>
      </x:c>
      <x:c r="D37" s="28"/>
      <x:c r="E37" s="15" t="str">
        <x:f>IF(OR(A37="",COUNT(C37)=0,COUNT(D37)=0),"",ROUNDUP(C37*D37,0))</x:f>
      </x:c>
      <x:c r="F37" s="29"/>
      <x:c r="G37" s="29"/>
      <x:c r="H37" s="30" t="str">
        <x:f>IF(COUNT(E37)=0,"",IF(E37=0,0,IF(COUNT(F37)=0,"",ROUND(E37*F37,2))))</x:f>
      </x:c>
      <x:c r="I37" s="30" t="str">
        <x:f>IF(OR(COUNT(G37)=0,COUNT(H37)=0),"",G37-H37)</x:f>
      </x:c>
      <x:c r="J37" s="15" t="str">
        <x:f>IF(A37="","",IF(COUNTIF(Schedule!$A$11:$A$90,A37)=0,"Unknown ID",IF(COUNTIF(Schedule!$A$11:$A$90,A37)&gt;1,"Duplicate schedule ID",IF(COUNTIF($A$11:$A$90,A37)&gt;1,"Duplicate ID",IF(COUNT(C37)=0,"Add people counts",IF(COUNT(D37)=0,"Set uptake",IF(E37=0,"No catering",IF(COUNT(F37)=0,"Set unit cost",IF(COUNT(G37)=0,"Set budget",IF(H37&gt;G37,"Over budget","On budget"))))))))))</x:f>
      </x:c>
    </x:row>
    <x:row r="38" ht="24" customHeight="1">
      <x:c r="A38" s="14"/>
      <x:c r="B38" s="15" t="str">
        <x:f>IF(A38="","",IFERROR(VLOOKUP(A38,Schedule!$A$11:$N$90,6,FALSE),""))</x:f>
      </x:c>
      <x:c r="C38" s="15" t="str">
        <x:f>IF(A38="","",IFERROR(VLOOKUP(A38,Schedule!$A$11:$N$90,9,FALSE),""))</x:f>
      </x:c>
      <x:c r="D38" s="28"/>
      <x:c r="E38" s="15" t="str">
        <x:f>IF(OR(A38="",COUNT(C38)=0,COUNT(D38)=0),"",ROUNDUP(C38*D38,0))</x:f>
      </x:c>
      <x:c r="F38" s="29"/>
      <x:c r="G38" s="29"/>
      <x:c r="H38" s="30" t="str">
        <x:f>IF(COUNT(E38)=0,"",IF(E38=0,0,IF(COUNT(F38)=0,"",ROUND(E38*F38,2))))</x:f>
      </x:c>
      <x:c r="I38" s="30" t="str">
        <x:f>IF(OR(COUNT(G38)=0,COUNT(H38)=0),"",G38-H38)</x:f>
      </x:c>
      <x:c r="J38" s="15" t="str">
        <x:f>IF(A38="","",IF(COUNTIF(Schedule!$A$11:$A$90,A38)=0,"Unknown ID",IF(COUNTIF(Schedule!$A$11:$A$90,A38)&gt;1,"Duplicate schedule ID",IF(COUNTIF($A$11:$A$90,A38)&gt;1,"Duplicate ID",IF(COUNT(C38)=0,"Add people counts",IF(COUNT(D38)=0,"Set uptake",IF(E38=0,"No catering",IF(COUNT(F38)=0,"Set unit cost",IF(COUNT(G38)=0,"Set budget",IF(H38&gt;G38,"Over budget","On budget"))))))))))</x:f>
      </x:c>
    </x:row>
    <x:row r="39" ht="24" customHeight="1">
      <x:c r="A39" s="14"/>
      <x:c r="B39" s="15" t="str">
        <x:f>IF(A39="","",IFERROR(VLOOKUP(A39,Schedule!$A$11:$N$90,6,FALSE),""))</x:f>
      </x:c>
      <x:c r="C39" s="15" t="str">
        <x:f>IF(A39="","",IFERROR(VLOOKUP(A39,Schedule!$A$11:$N$90,9,FALSE),""))</x:f>
      </x:c>
      <x:c r="D39" s="28"/>
      <x:c r="E39" s="15" t="str">
        <x:f>IF(OR(A39="",COUNT(C39)=0,COUNT(D39)=0),"",ROUNDUP(C39*D39,0))</x:f>
      </x:c>
      <x:c r="F39" s="29"/>
      <x:c r="G39" s="29"/>
      <x:c r="H39" s="30" t="str">
        <x:f>IF(COUNT(E39)=0,"",IF(E39=0,0,IF(COUNT(F39)=0,"",ROUND(E39*F39,2))))</x:f>
      </x:c>
      <x:c r="I39" s="30" t="str">
        <x:f>IF(OR(COUNT(G39)=0,COUNT(H39)=0),"",G39-H39)</x:f>
      </x:c>
      <x:c r="J39" s="15" t="str">
        <x:f>IF(A39="","",IF(COUNTIF(Schedule!$A$11:$A$90,A39)=0,"Unknown ID",IF(COUNTIF(Schedule!$A$11:$A$90,A39)&gt;1,"Duplicate schedule ID",IF(COUNTIF($A$11:$A$90,A39)&gt;1,"Duplicate ID",IF(COUNT(C39)=0,"Add people counts",IF(COUNT(D39)=0,"Set uptake",IF(E39=0,"No catering",IF(COUNT(F39)=0,"Set unit cost",IF(COUNT(G39)=0,"Set budget",IF(H39&gt;G39,"Over budget","On budget"))))))))))</x:f>
      </x:c>
    </x:row>
    <x:row r="40" ht="24" customHeight="1">
      <x:c r="A40" s="14"/>
      <x:c r="B40" s="15" t="str">
        <x:f>IF(A40="","",IFERROR(VLOOKUP(A40,Schedule!$A$11:$N$90,6,FALSE),""))</x:f>
      </x:c>
      <x:c r="C40" s="15" t="str">
        <x:f>IF(A40="","",IFERROR(VLOOKUP(A40,Schedule!$A$11:$N$90,9,FALSE),""))</x:f>
      </x:c>
      <x:c r="D40" s="28"/>
      <x:c r="E40" s="15" t="str">
        <x:f>IF(OR(A40="",COUNT(C40)=0,COUNT(D40)=0),"",ROUNDUP(C40*D40,0))</x:f>
      </x:c>
      <x:c r="F40" s="29"/>
      <x:c r="G40" s="29"/>
      <x:c r="H40" s="30" t="str">
        <x:f>IF(COUNT(E40)=0,"",IF(E40=0,0,IF(COUNT(F40)=0,"",ROUND(E40*F40,2))))</x:f>
      </x:c>
      <x:c r="I40" s="30" t="str">
        <x:f>IF(OR(COUNT(G40)=0,COUNT(H40)=0),"",G40-H40)</x:f>
      </x:c>
      <x:c r="J40" s="15" t="str">
        <x:f>IF(A40="","",IF(COUNTIF(Schedule!$A$11:$A$90,A40)=0,"Unknown ID",IF(COUNTIF(Schedule!$A$11:$A$90,A40)&gt;1,"Duplicate schedule ID",IF(COUNTIF($A$11:$A$90,A40)&gt;1,"Duplicate ID",IF(COUNT(C40)=0,"Add people counts",IF(COUNT(D40)=0,"Set uptake",IF(E40=0,"No catering",IF(COUNT(F40)=0,"Set unit cost",IF(COUNT(G40)=0,"Set budget",IF(H40&gt;G40,"Over budget","On budget"))))))))))</x:f>
      </x:c>
    </x:row>
    <x:row r="41" ht="24" customHeight="1">
      <x:c r="A41" s="14"/>
      <x:c r="B41" s="15" t="str">
        <x:f>IF(A41="","",IFERROR(VLOOKUP(A41,Schedule!$A$11:$N$90,6,FALSE),""))</x:f>
      </x:c>
      <x:c r="C41" s="15" t="str">
        <x:f>IF(A41="","",IFERROR(VLOOKUP(A41,Schedule!$A$11:$N$90,9,FALSE),""))</x:f>
      </x:c>
      <x:c r="D41" s="28"/>
      <x:c r="E41" s="15" t="str">
        <x:f>IF(OR(A41="",COUNT(C41)=0,COUNT(D41)=0),"",ROUNDUP(C41*D41,0))</x:f>
      </x:c>
      <x:c r="F41" s="29"/>
      <x:c r="G41" s="29"/>
      <x:c r="H41" s="30" t="str">
        <x:f>IF(COUNT(E41)=0,"",IF(E41=0,0,IF(COUNT(F41)=0,"",ROUND(E41*F41,2))))</x:f>
      </x:c>
      <x:c r="I41" s="30" t="str">
        <x:f>IF(OR(COUNT(G41)=0,COUNT(H41)=0),"",G41-H41)</x:f>
      </x:c>
      <x:c r="J41" s="15" t="str">
        <x:f>IF(A41="","",IF(COUNTIF(Schedule!$A$11:$A$90,A41)=0,"Unknown ID",IF(COUNTIF(Schedule!$A$11:$A$90,A41)&gt;1,"Duplicate schedule ID",IF(COUNTIF($A$11:$A$90,A41)&gt;1,"Duplicate ID",IF(COUNT(C41)=0,"Add people counts",IF(COUNT(D41)=0,"Set uptake",IF(E41=0,"No catering",IF(COUNT(F41)=0,"Set unit cost",IF(COUNT(G41)=0,"Set budget",IF(H41&gt;G41,"Over budget","On budget"))))))))))</x:f>
      </x:c>
    </x:row>
    <x:row r="42" ht="24" customHeight="1">
      <x:c r="A42" s="14"/>
      <x:c r="B42" s="15" t="str">
        <x:f>IF(A42="","",IFERROR(VLOOKUP(A42,Schedule!$A$11:$N$90,6,FALSE),""))</x:f>
      </x:c>
      <x:c r="C42" s="15" t="str">
        <x:f>IF(A42="","",IFERROR(VLOOKUP(A42,Schedule!$A$11:$N$90,9,FALSE),""))</x:f>
      </x:c>
      <x:c r="D42" s="28"/>
      <x:c r="E42" s="15" t="str">
        <x:f>IF(OR(A42="",COUNT(C42)=0,COUNT(D42)=0),"",ROUNDUP(C42*D42,0))</x:f>
      </x:c>
      <x:c r="F42" s="29"/>
      <x:c r="G42" s="29"/>
      <x:c r="H42" s="30" t="str">
        <x:f>IF(COUNT(E42)=0,"",IF(E42=0,0,IF(COUNT(F42)=0,"",ROUND(E42*F42,2))))</x:f>
      </x:c>
      <x:c r="I42" s="30" t="str">
        <x:f>IF(OR(COUNT(G42)=0,COUNT(H42)=0),"",G42-H42)</x:f>
      </x:c>
      <x:c r="J42" s="15" t="str">
        <x:f>IF(A42="","",IF(COUNTIF(Schedule!$A$11:$A$90,A42)=0,"Unknown ID",IF(COUNTIF(Schedule!$A$11:$A$90,A42)&gt;1,"Duplicate schedule ID",IF(COUNTIF($A$11:$A$90,A42)&gt;1,"Duplicate ID",IF(COUNT(C42)=0,"Add people counts",IF(COUNT(D42)=0,"Set uptake",IF(E42=0,"No catering",IF(COUNT(F42)=0,"Set unit cost",IF(COUNT(G42)=0,"Set budget",IF(H42&gt;G42,"Over budget","On budget"))))))))))</x:f>
      </x:c>
    </x:row>
    <x:row r="43" ht="24" customHeight="1">
      <x:c r="A43" s="14"/>
      <x:c r="B43" s="15" t="str">
        <x:f>IF(A43="","",IFERROR(VLOOKUP(A43,Schedule!$A$11:$N$90,6,FALSE),""))</x:f>
      </x:c>
      <x:c r="C43" s="15" t="str">
        <x:f>IF(A43="","",IFERROR(VLOOKUP(A43,Schedule!$A$11:$N$90,9,FALSE),""))</x:f>
      </x:c>
      <x:c r="D43" s="28"/>
      <x:c r="E43" s="15" t="str">
        <x:f>IF(OR(A43="",COUNT(C43)=0,COUNT(D43)=0),"",ROUNDUP(C43*D43,0))</x:f>
      </x:c>
      <x:c r="F43" s="29"/>
      <x:c r="G43" s="29"/>
      <x:c r="H43" s="30" t="str">
        <x:f>IF(COUNT(E43)=0,"",IF(E43=0,0,IF(COUNT(F43)=0,"",ROUND(E43*F43,2))))</x:f>
      </x:c>
      <x:c r="I43" s="30" t="str">
        <x:f>IF(OR(COUNT(G43)=0,COUNT(H43)=0),"",G43-H43)</x:f>
      </x:c>
      <x:c r="J43" s="15" t="str">
        <x:f>IF(A43="","",IF(COUNTIF(Schedule!$A$11:$A$90,A43)=0,"Unknown ID",IF(COUNTIF(Schedule!$A$11:$A$90,A43)&gt;1,"Duplicate schedule ID",IF(COUNTIF($A$11:$A$90,A43)&gt;1,"Duplicate ID",IF(COUNT(C43)=0,"Add people counts",IF(COUNT(D43)=0,"Set uptake",IF(E43=0,"No catering",IF(COUNT(F43)=0,"Set unit cost",IF(COUNT(G43)=0,"Set budget",IF(H43&gt;G43,"Over budget","On budget"))))))))))</x:f>
      </x:c>
    </x:row>
    <x:row r="44" ht="24" customHeight="1">
      <x:c r="A44" s="14"/>
      <x:c r="B44" s="15" t="str">
        <x:f>IF(A44="","",IFERROR(VLOOKUP(A44,Schedule!$A$11:$N$90,6,FALSE),""))</x:f>
      </x:c>
      <x:c r="C44" s="15" t="str">
        <x:f>IF(A44="","",IFERROR(VLOOKUP(A44,Schedule!$A$11:$N$90,9,FALSE),""))</x:f>
      </x:c>
      <x:c r="D44" s="28"/>
      <x:c r="E44" s="15" t="str">
        <x:f>IF(OR(A44="",COUNT(C44)=0,COUNT(D44)=0),"",ROUNDUP(C44*D44,0))</x:f>
      </x:c>
      <x:c r="F44" s="29"/>
      <x:c r="G44" s="29"/>
      <x:c r="H44" s="30" t="str">
        <x:f>IF(COUNT(E44)=0,"",IF(E44=0,0,IF(COUNT(F44)=0,"",ROUND(E44*F44,2))))</x:f>
      </x:c>
      <x:c r="I44" s="30" t="str">
        <x:f>IF(OR(COUNT(G44)=0,COUNT(H44)=0),"",G44-H44)</x:f>
      </x:c>
      <x:c r="J44" s="15" t="str">
        <x:f>IF(A44="","",IF(COUNTIF(Schedule!$A$11:$A$90,A44)=0,"Unknown ID",IF(COUNTIF(Schedule!$A$11:$A$90,A44)&gt;1,"Duplicate schedule ID",IF(COUNTIF($A$11:$A$90,A44)&gt;1,"Duplicate ID",IF(COUNT(C44)=0,"Add people counts",IF(COUNT(D44)=0,"Set uptake",IF(E44=0,"No catering",IF(COUNT(F44)=0,"Set unit cost",IF(COUNT(G44)=0,"Set budget",IF(H44&gt;G44,"Over budget","On budget"))))))))))</x:f>
      </x:c>
    </x:row>
    <x:row r="45" ht="24" customHeight="1">
      <x:c r="A45" s="14"/>
      <x:c r="B45" s="15" t="str">
        <x:f>IF(A45="","",IFERROR(VLOOKUP(A45,Schedule!$A$11:$N$90,6,FALSE),""))</x:f>
      </x:c>
      <x:c r="C45" s="15" t="str">
        <x:f>IF(A45="","",IFERROR(VLOOKUP(A45,Schedule!$A$11:$N$90,9,FALSE),""))</x:f>
      </x:c>
      <x:c r="D45" s="28"/>
      <x:c r="E45" s="15" t="str">
        <x:f>IF(OR(A45="",COUNT(C45)=0,COUNT(D45)=0),"",ROUNDUP(C45*D45,0))</x:f>
      </x:c>
      <x:c r="F45" s="29"/>
      <x:c r="G45" s="29"/>
      <x:c r="H45" s="30" t="str">
        <x:f>IF(COUNT(E45)=0,"",IF(E45=0,0,IF(COUNT(F45)=0,"",ROUND(E45*F45,2))))</x:f>
      </x:c>
      <x:c r="I45" s="30" t="str">
        <x:f>IF(OR(COUNT(G45)=0,COUNT(H45)=0),"",G45-H45)</x:f>
      </x:c>
      <x:c r="J45" s="15" t="str">
        <x:f>IF(A45="","",IF(COUNTIF(Schedule!$A$11:$A$90,A45)=0,"Unknown ID",IF(COUNTIF(Schedule!$A$11:$A$90,A45)&gt;1,"Duplicate schedule ID",IF(COUNTIF($A$11:$A$90,A45)&gt;1,"Duplicate ID",IF(COUNT(C45)=0,"Add people counts",IF(COUNT(D45)=0,"Set uptake",IF(E45=0,"No catering",IF(COUNT(F45)=0,"Set unit cost",IF(COUNT(G45)=0,"Set budget",IF(H45&gt;G45,"Over budget","On budget"))))))))))</x:f>
      </x:c>
    </x:row>
    <x:row r="46" ht="24" customHeight="1">
      <x:c r="A46" s="14"/>
      <x:c r="B46" s="15" t="str">
        <x:f>IF(A46="","",IFERROR(VLOOKUP(A46,Schedule!$A$11:$N$90,6,FALSE),""))</x:f>
      </x:c>
      <x:c r="C46" s="15" t="str">
        <x:f>IF(A46="","",IFERROR(VLOOKUP(A46,Schedule!$A$11:$N$90,9,FALSE),""))</x:f>
      </x:c>
      <x:c r="D46" s="28"/>
      <x:c r="E46" s="15" t="str">
        <x:f>IF(OR(A46="",COUNT(C46)=0,COUNT(D46)=0),"",ROUNDUP(C46*D46,0))</x:f>
      </x:c>
      <x:c r="F46" s="29"/>
      <x:c r="G46" s="29"/>
      <x:c r="H46" s="30" t="str">
        <x:f>IF(COUNT(E46)=0,"",IF(E46=0,0,IF(COUNT(F46)=0,"",ROUND(E46*F46,2))))</x:f>
      </x:c>
      <x:c r="I46" s="30" t="str">
        <x:f>IF(OR(COUNT(G46)=0,COUNT(H46)=0),"",G46-H46)</x:f>
      </x:c>
      <x:c r="J46" s="15" t="str">
        <x:f>IF(A46="","",IF(COUNTIF(Schedule!$A$11:$A$90,A46)=0,"Unknown ID",IF(COUNTIF(Schedule!$A$11:$A$90,A46)&gt;1,"Duplicate schedule ID",IF(COUNTIF($A$11:$A$90,A46)&gt;1,"Duplicate ID",IF(COUNT(C46)=0,"Add people counts",IF(COUNT(D46)=0,"Set uptake",IF(E46=0,"No catering",IF(COUNT(F46)=0,"Set unit cost",IF(COUNT(G46)=0,"Set budget",IF(H46&gt;G46,"Over budget","On budget"))))))))))</x:f>
      </x:c>
    </x:row>
    <x:row r="47" ht="24" customHeight="1">
      <x:c r="A47" s="14"/>
      <x:c r="B47" s="15" t="str">
        <x:f>IF(A47="","",IFERROR(VLOOKUP(A47,Schedule!$A$11:$N$90,6,FALSE),""))</x:f>
      </x:c>
      <x:c r="C47" s="15" t="str">
        <x:f>IF(A47="","",IFERROR(VLOOKUP(A47,Schedule!$A$11:$N$90,9,FALSE),""))</x:f>
      </x:c>
      <x:c r="D47" s="28"/>
      <x:c r="E47" s="15" t="str">
        <x:f>IF(OR(A47="",COUNT(C47)=0,COUNT(D47)=0),"",ROUNDUP(C47*D47,0))</x:f>
      </x:c>
      <x:c r="F47" s="29"/>
      <x:c r="G47" s="29"/>
      <x:c r="H47" s="30" t="str">
        <x:f>IF(COUNT(E47)=0,"",IF(E47=0,0,IF(COUNT(F47)=0,"",ROUND(E47*F47,2))))</x:f>
      </x:c>
      <x:c r="I47" s="30" t="str">
        <x:f>IF(OR(COUNT(G47)=0,COUNT(H47)=0),"",G47-H47)</x:f>
      </x:c>
      <x:c r="J47" s="15" t="str">
        <x:f>IF(A47="","",IF(COUNTIF(Schedule!$A$11:$A$90,A47)=0,"Unknown ID",IF(COUNTIF(Schedule!$A$11:$A$90,A47)&gt;1,"Duplicate schedule ID",IF(COUNTIF($A$11:$A$90,A47)&gt;1,"Duplicate ID",IF(COUNT(C47)=0,"Add people counts",IF(COUNT(D47)=0,"Set uptake",IF(E47=0,"No catering",IF(COUNT(F47)=0,"Set unit cost",IF(COUNT(G47)=0,"Set budget",IF(H47&gt;G47,"Over budget","On budget"))))))))))</x:f>
      </x:c>
    </x:row>
    <x:row r="48" ht="24" customHeight="1">
      <x:c r="A48" s="14"/>
      <x:c r="B48" s="15" t="str">
        <x:f>IF(A48="","",IFERROR(VLOOKUP(A48,Schedule!$A$11:$N$90,6,FALSE),""))</x:f>
      </x:c>
      <x:c r="C48" s="15" t="str">
        <x:f>IF(A48="","",IFERROR(VLOOKUP(A48,Schedule!$A$11:$N$90,9,FALSE),""))</x:f>
      </x:c>
      <x:c r="D48" s="28"/>
      <x:c r="E48" s="15" t="str">
        <x:f>IF(OR(A48="",COUNT(C48)=0,COUNT(D48)=0),"",ROUNDUP(C48*D48,0))</x:f>
      </x:c>
      <x:c r="F48" s="29"/>
      <x:c r="G48" s="29"/>
      <x:c r="H48" s="30" t="str">
        <x:f>IF(COUNT(E48)=0,"",IF(E48=0,0,IF(COUNT(F48)=0,"",ROUND(E48*F48,2))))</x:f>
      </x:c>
      <x:c r="I48" s="30" t="str">
        <x:f>IF(OR(COUNT(G48)=0,COUNT(H48)=0),"",G48-H48)</x:f>
      </x:c>
      <x:c r="J48" s="15" t="str">
        <x:f>IF(A48="","",IF(COUNTIF(Schedule!$A$11:$A$90,A48)=0,"Unknown ID",IF(COUNTIF(Schedule!$A$11:$A$90,A48)&gt;1,"Duplicate schedule ID",IF(COUNTIF($A$11:$A$90,A48)&gt;1,"Duplicate ID",IF(COUNT(C48)=0,"Add people counts",IF(COUNT(D48)=0,"Set uptake",IF(E48=0,"No catering",IF(COUNT(F48)=0,"Set unit cost",IF(COUNT(G48)=0,"Set budget",IF(H48&gt;G48,"Over budget","On budget"))))))))))</x:f>
      </x:c>
    </x:row>
    <x:row r="49" ht="24" customHeight="1">
      <x:c r="A49" s="14"/>
      <x:c r="B49" s="15" t="str">
        <x:f>IF(A49="","",IFERROR(VLOOKUP(A49,Schedule!$A$11:$N$90,6,FALSE),""))</x:f>
      </x:c>
      <x:c r="C49" s="15" t="str">
        <x:f>IF(A49="","",IFERROR(VLOOKUP(A49,Schedule!$A$11:$N$90,9,FALSE),""))</x:f>
      </x:c>
      <x:c r="D49" s="28"/>
      <x:c r="E49" s="15" t="str">
        <x:f>IF(OR(A49="",COUNT(C49)=0,COUNT(D49)=0),"",ROUNDUP(C49*D49,0))</x:f>
      </x:c>
      <x:c r="F49" s="29"/>
      <x:c r="G49" s="29"/>
      <x:c r="H49" s="30" t="str">
        <x:f>IF(COUNT(E49)=0,"",IF(E49=0,0,IF(COUNT(F49)=0,"",ROUND(E49*F49,2))))</x:f>
      </x:c>
      <x:c r="I49" s="30" t="str">
        <x:f>IF(OR(COUNT(G49)=0,COUNT(H49)=0),"",G49-H49)</x:f>
      </x:c>
      <x:c r="J49" s="15" t="str">
        <x:f>IF(A49="","",IF(COUNTIF(Schedule!$A$11:$A$90,A49)=0,"Unknown ID",IF(COUNTIF(Schedule!$A$11:$A$90,A49)&gt;1,"Duplicate schedule ID",IF(COUNTIF($A$11:$A$90,A49)&gt;1,"Duplicate ID",IF(COUNT(C49)=0,"Add people counts",IF(COUNT(D49)=0,"Set uptake",IF(E49=0,"No catering",IF(COUNT(F49)=0,"Set unit cost",IF(COUNT(G49)=0,"Set budget",IF(H49&gt;G49,"Over budget","On budget"))))))))))</x:f>
      </x:c>
    </x:row>
    <x:row r="50" ht="24" customHeight="1">
      <x:c r="A50" s="14"/>
      <x:c r="B50" s="15" t="str">
        <x:f>IF(A50="","",IFERROR(VLOOKUP(A50,Schedule!$A$11:$N$90,6,FALSE),""))</x:f>
      </x:c>
      <x:c r="C50" s="15" t="str">
        <x:f>IF(A50="","",IFERROR(VLOOKUP(A50,Schedule!$A$11:$N$90,9,FALSE),""))</x:f>
      </x:c>
      <x:c r="D50" s="28"/>
      <x:c r="E50" s="15" t="str">
        <x:f>IF(OR(A50="",COUNT(C50)=0,COUNT(D50)=0),"",ROUNDUP(C50*D50,0))</x:f>
      </x:c>
      <x:c r="F50" s="29"/>
      <x:c r="G50" s="29"/>
      <x:c r="H50" s="30" t="str">
        <x:f>IF(COUNT(E50)=0,"",IF(E50=0,0,IF(COUNT(F50)=0,"",ROUND(E50*F50,2))))</x:f>
      </x:c>
      <x:c r="I50" s="30" t="str">
        <x:f>IF(OR(COUNT(G50)=0,COUNT(H50)=0),"",G50-H50)</x:f>
      </x:c>
      <x:c r="J50" s="15" t="str">
        <x:f>IF(A50="","",IF(COUNTIF(Schedule!$A$11:$A$90,A50)=0,"Unknown ID",IF(COUNTIF(Schedule!$A$11:$A$90,A50)&gt;1,"Duplicate schedule ID",IF(COUNTIF($A$11:$A$90,A50)&gt;1,"Duplicate ID",IF(COUNT(C50)=0,"Add people counts",IF(COUNT(D50)=0,"Set uptake",IF(E50=0,"No catering",IF(COUNT(F50)=0,"Set unit cost",IF(COUNT(G50)=0,"Set budget",IF(H50&gt;G50,"Over budget","On budget"))))))))))</x:f>
      </x:c>
    </x:row>
    <x:row r="51" ht="24" customHeight="1">
      <x:c r="A51" s="14"/>
      <x:c r="B51" s="15" t="str">
        <x:f>IF(A51="","",IFERROR(VLOOKUP(A51,Schedule!$A$11:$N$90,6,FALSE),""))</x:f>
      </x:c>
      <x:c r="C51" s="15" t="str">
        <x:f>IF(A51="","",IFERROR(VLOOKUP(A51,Schedule!$A$11:$N$90,9,FALSE),""))</x:f>
      </x:c>
      <x:c r="D51" s="28"/>
      <x:c r="E51" s="15" t="str">
        <x:f>IF(OR(A51="",COUNT(C51)=0,COUNT(D51)=0),"",ROUNDUP(C51*D51,0))</x:f>
      </x:c>
      <x:c r="F51" s="29"/>
      <x:c r="G51" s="29"/>
      <x:c r="H51" s="30" t="str">
        <x:f>IF(COUNT(E51)=0,"",IF(E51=0,0,IF(COUNT(F51)=0,"",ROUND(E51*F51,2))))</x:f>
      </x:c>
      <x:c r="I51" s="30" t="str">
        <x:f>IF(OR(COUNT(G51)=0,COUNT(H51)=0),"",G51-H51)</x:f>
      </x:c>
      <x:c r="J51" s="15" t="str">
        <x:f>IF(A51="","",IF(COUNTIF(Schedule!$A$11:$A$90,A51)=0,"Unknown ID",IF(COUNTIF(Schedule!$A$11:$A$90,A51)&gt;1,"Duplicate schedule ID",IF(COUNTIF($A$11:$A$90,A51)&gt;1,"Duplicate ID",IF(COUNT(C51)=0,"Add people counts",IF(COUNT(D51)=0,"Set uptake",IF(E51=0,"No catering",IF(COUNT(F51)=0,"Set unit cost",IF(COUNT(G51)=0,"Set budget",IF(H51&gt;G51,"Over budget","On budget"))))))))))</x:f>
      </x:c>
    </x:row>
    <x:row r="52" ht="24" customHeight="1">
      <x:c r="A52" s="14"/>
      <x:c r="B52" s="15" t="str">
        <x:f>IF(A52="","",IFERROR(VLOOKUP(A52,Schedule!$A$11:$N$90,6,FALSE),""))</x:f>
      </x:c>
      <x:c r="C52" s="15" t="str">
        <x:f>IF(A52="","",IFERROR(VLOOKUP(A52,Schedule!$A$11:$N$90,9,FALSE),""))</x:f>
      </x:c>
      <x:c r="D52" s="28"/>
      <x:c r="E52" s="15" t="str">
        <x:f>IF(OR(A52="",COUNT(C52)=0,COUNT(D52)=0),"",ROUNDUP(C52*D52,0))</x:f>
      </x:c>
      <x:c r="F52" s="29"/>
      <x:c r="G52" s="29"/>
      <x:c r="H52" s="30" t="str">
        <x:f>IF(COUNT(E52)=0,"",IF(E52=0,0,IF(COUNT(F52)=0,"",ROUND(E52*F52,2))))</x:f>
      </x:c>
      <x:c r="I52" s="30" t="str">
        <x:f>IF(OR(COUNT(G52)=0,COUNT(H52)=0),"",G52-H52)</x:f>
      </x:c>
      <x:c r="J52" s="15" t="str">
        <x:f>IF(A52="","",IF(COUNTIF(Schedule!$A$11:$A$90,A52)=0,"Unknown ID",IF(COUNTIF(Schedule!$A$11:$A$90,A52)&gt;1,"Duplicate schedule ID",IF(COUNTIF($A$11:$A$90,A52)&gt;1,"Duplicate ID",IF(COUNT(C52)=0,"Add people counts",IF(COUNT(D52)=0,"Set uptake",IF(E52=0,"No catering",IF(COUNT(F52)=0,"Set unit cost",IF(COUNT(G52)=0,"Set budget",IF(H52&gt;G52,"Over budget","On budget"))))))))))</x:f>
      </x:c>
    </x:row>
    <x:row r="53" ht="24" customHeight="1">
      <x:c r="A53" s="14"/>
      <x:c r="B53" s="15" t="str">
        <x:f>IF(A53="","",IFERROR(VLOOKUP(A53,Schedule!$A$11:$N$90,6,FALSE),""))</x:f>
      </x:c>
      <x:c r="C53" s="15" t="str">
        <x:f>IF(A53="","",IFERROR(VLOOKUP(A53,Schedule!$A$11:$N$90,9,FALSE),""))</x:f>
      </x:c>
      <x:c r="D53" s="28"/>
      <x:c r="E53" s="15" t="str">
        <x:f>IF(OR(A53="",COUNT(C53)=0,COUNT(D53)=0),"",ROUNDUP(C53*D53,0))</x:f>
      </x:c>
      <x:c r="F53" s="29"/>
      <x:c r="G53" s="29"/>
      <x:c r="H53" s="30" t="str">
        <x:f>IF(COUNT(E53)=0,"",IF(E53=0,0,IF(COUNT(F53)=0,"",ROUND(E53*F53,2))))</x:f>
      </x:c>
      <x:c r="I53" s="30" t="str">
        <x:f>IF(OR(COUNT(G53)=0,COUNT(H53)=0),"",G53-H53)</x:f>
      </x:c>
      <x:c r="J53" s="15" t="str">
        <x:f>IF(A53="","",IF(COUNTIF(Schedule!$A$11:$A$90,A53)=0,"Unknown ID",IF(COUNTIF(Schedule!$A$11:$A$90,A53)&gt;1,"Duplicate schedule ID",IF(COUNTIF($A$11:$A$90,A53)&gt;1,"Duplicate ID",IF(COUNT(C53)=0,"Add people counts",IF(COUNT(D53)=0,"Set uptake",IF(E53=0,"No catering",IF(COUNT(F53)=0,"Set unit cost",IF(COUNT(G53)=0,"Set budget",IF(H53&gt;G53,"Over budget","On budget"))))))))))</x:f>
      </x:c>
    </x:row>
    <x:row r="54" ht="24" customHeight="1">
      <x:c r="A54" s="14"/>
      <x:c r="B54" s="15" t="str">
        <x:f>IF(A54="","",IFERROR(VLOOKUP(A54,Schedule!$A$11:$N$90,6,FALSE),""))</x:f>
      </x:c>
      <x:c r="C54" s="15" t="str">
        <x:f>IF(A54="","",IFERROR(VLOOKUP(A54,Schedule!$A$11:$N$90,9,FALSE),""))</x:f>
      </x:c>
      <x:c r="D54" s="28"/>
      <x:c r="E54" s="15" t="str">
        <x:f>IF(OR(A54="",COUNT(C54)=0,COUNT(D54)=0),"",ROUNDUP(C54*D54,0))</x:f>
      </x:c>
      <x:c r="F54" s="29"/>
      <x:c r="G54" s="29"/>
      <x:c r="H54" s="30" t="str">
        <x:f>IF(COUNT(E54)=0,"",IF(E54=0,0,IF(COUNT(F54)=0,"",ROUND(E54*F54,2))))</x:f>
      </x:c>
      <x:c r="I54" s="30" t="str">
        <x:f>IF(OR(COUNT(G54)=0,COUNT(H54)=0),"",G54-H54)</x:f>
      </x:c>
      <x:c r="J54" s="15" t="str">
        <x:f>IF(A54="","",IF(COUNTIF(Schedule!$A$11:$A$90,A54)=0,"Unknown ID",IF(COUNTIF(Schedule!$A$11:$A$90,A54)&gt;1,"Duplicate schedule ID",IF(COUNTIF($A$11:$A$90,A54)&gt;1,"Duplicate ID",IF(COUNT(C54)=0,"Add people counts",IF(COUNT(D54)=0,"Set uptake",IF(E54=0,"No catering",IF(COUNT(F54)=0,"Set unit cost",IF(COUNT(G54)=0,"Set budget",IF(H54&gt;G54,"Over budget","On budget"))))))))))</x:f>
      </x:c>
    </x:row>
    <x:row r="55" ht="24" customHeight="1">
      <x:c r="A55" s="14"/>
      <x:c r="B55" s="15" t="str">
        <x:f>IF(A55="","",IFERROR(VLOOKUP(A55,Schedule!$A$11:$N$90,6,FALSE),""))</x:f>
      </x:c>
      <x:c r="C55" s="15" t="str">
        <x:f>IF(A55="","",IFERROR(VLOOKUP(A55,Schedule!$A$11:$N$90,9,FALSE),""))</x:f>
      </x:c>
      <x:c r="D55" s="28"/>
      <x:c r="E55" s="15" t="str">
        <x:f>IF(OR(A55="",COUNT(C55)=0,COUNT(D55)=0),"",ROUNDUP(C55*D55,0))</x:f>
      </x:c>
      <x:c r="F55" s="29"/>
      <x:c r="G55" s="29"/>
      <x:c r="H55" s="30" t="str">
        <x:f>IF(COUNT(E55)=0,"",IF(E55=0,0,IF(COUNT(F55)=0,"",ROUND(E55*F55,2))))</x:f>
      </x:c>
      <x:c r="I55" s="30" t="str">
        <x:f>IF(OR(COUNT(G55)=0,COUNT(H55)=0),"",G55-H55)</x:f>
      </x:c>
      <x:c r="J55" s="15" t="str">
        <x:f>IF(A55="","",IF(COUNTIF(Schedule!$A$11:$A$90,A55)=0,"Unknown ID",IF(COUNTIF(Schedule!$A$11:$A$90,A55)&gt;1,"Duplicate schedule ID",IF(COUNTIF($A$11:$A$90,A55)&gt;1,"Duplicate ID",IF(COUNT(C55)=0,"Add people counts",IF(COUNT(D55)=0,"Set uptake",IF(E55=0,"No catering",IF(COUNT(F55)=0,"Set unit cost",IF(COUNT(G55)=0,"Set budget",IF(H55&gt;G55,"Over budget","On budget"))))))))))</x:f>
      </x:c>
    </x:row>
    <x:row r="56" ht="24" customHeight="1">
      <x:c r="A56" s="14"/>
      <x:c r="B56" s="15" t="str">
        <x:f>IF(A56="","",IFERROR(VLOOKUP(A56,Schedule!$A$11:$N$90,6,FALSE),""))</x:f>
      </x:c>
      <x:c r="C56" s="15" t="str">
        <x:f>IF(A56="","",IFERROR(VLOOKUP(A56,Schedule!$A$11:$N$90,9,FALSE),""))</x:f>
      </x:c>
      <x:c r="D56" s="28"/>
      <x:c r="E56" s="15" t="str">
        <x:f>IF(OR(A56="",COUNT(C56)=0,COUNT(D56)=0),"",ROUNDUP(C56*D56,0))</x:f>
      </x:c>
      <x:c r="F56" s="29"/>
      <x:c r="G56" s="29"/>
      <x:c r="H56" s="30" t="str">
        <x:f>IF(COUNT(E56)=0,"",IF(E56=0,0,IF(COUNT(F56)=0,"",ROUND(E56*F56,2))))</x:f>
      </x:c>
      <x:c r="I56" s="30" t="str">
        <x:f>IF(OR(COUNT(G56)=0,COUNT(H56)=0),"",G56-H56)</x:f>
      </x:c>
      <x:c r="J56" s="15" t="str">
        <x:f>IF(A56="","",IF(COUNTIF(Schedule!$A$11:$A$90,A56)=0,"Unknown ID",IF(COUNTIF(Schedule!$A$11:$A$90,A56)&gt;1,"Duplicate schedule ID",IF(COUNTIF($A$11:$A$90,A56)&gt;1,"Duplicate ID",IF(COUNT(C56)=0,"Add people counts",IF(COUNT(D56)=0,"Set uptake",IF(E56=0,"No catering",IF(COUNT(F56)=0,"Set unit cost",IF(COUNT(G56)=0,"Set budget",IF(H56&gt;G56,"Over budget","On budget"))))))))))</x:f>
      </x:c>
    </x:row>
    <x:row r="57" ht="24" customHeight="1">
      <x:c r="A57" s="14"/>
      <x:c r="B57" s="15" t="str">
        <x:f>IF(A57="","",IFERROR(VLOOKUP(A57,Schedule!$A$11:$N$90,6,FALSE),""))</x:f>
      </x:c>
      <x:c r="C57" s="15" t="str">
        <x:f>IF(A57="","",IFERROR(VLOOKUP(A57,Schedule!$A$11:$N$90,9,FALSE),""))</x:f>
      </x:c>
      <x:c r="D57" s="28"/>
      <x:c r="E57" s="15" t="str">
        <x:f>IF(OR(A57="",COUNT(C57)=0,COUNT(D57)=0),"",ROUNDUP(C57*D57,0))</x:f>
      </x:c>
      <x:c r="F57" s="29"/>
      <x:c r="G57" s="29"/>
      <x:c r="H57" s="30" t="str">
        <x:f>IF(COUNT(E57)=0,"",IF(E57=0,0,IF(COUNT(F57)=0,"",ROUND(E57*F57,2))))</x:f>
      </x:c>
      <x:c r="I57" s="30" t="str">
        <x:f>IF(OR(COUNT(G57)=0,COUNT(H57)=0),"",G57-H57)</x:f>
      </x:c>
      <x:c r="J57" s="15" t="str">
        <x:f>IF(A57="","",IF(COUNTIF(Schedule!$A$11:$A$90,A57)=0,"Unknown ID",IF(COUNTIF(Schedule!$A$11:$A$90,A57)&gt;1,"Duplicate schedule ID",IF(COUNTIF($A$11:$A$90,A57)&gt;1,"Duplicate ID",IF(COUNT(C57)=0,"Add people counts",IF(COUNT(D57)=0,"Set uptake",IF(E57=0,"No catering",IF(COUNT(F57)=0,"Set unit cost",IF(COUNT(G57)=0,"Set budget",IF(H57&gt;G57,"Over budget","On budget"))))))))))</x:f>
      </x:c>
    </x:row>
    <x:row r="58" ht="24" customHeight="1">
      <x:c r="A58" s="14"/>
      <x:c r="B58" s="15" t="str">
        <x:f>IF(A58="","",IFERROR(VLOOKUP(A58,Schedule!$A$11:$N$90,6,FALSE),""))</x:f>
      </x:c>
      <x:c r="C58" s="15" t="str">
        <x:f>IF(A58="","",IFERROR(VLOOKUP(A58,Schedule!$A$11:$N$90,9,FALSE),""))</x:f>
      </x:c>
      <x:c r="D58" s="28"/>
      <x:c r="E58" s="15" t="str">
        <x:f>IF(OR(A58="",COUNT(C58)=0,COUNT(D58)=0),"",ROUNDUP(C58*D58,0))</x:f>
      </x:c>
      <x:c r="F58" s="29"/>
      <x:c r="G58" s="29"/>
      <x:c r="H58" s="30" t="str">
        <x:f>IF(COUNT(E58)=0,"",IF(E58=0,0,IF(COUNT(F58)=0,"",ROUND(E58*F58,2))))</x:f>
      </x:c>
      <x:c r="I58" s="30" t="str">
        <x:f>IF(OR(COUNT(G58)=0,COUNT(H58)=0),"",G58-H58)</x:f>
      </x:c>
      <x:c r="J58" s="15" t="str">
        <x:f>IF(A58="","",IF(COUNTIF(Schedule!$A$11:$A$90,A58)=0,"Unknown ID",IF(COUNTIF(Schedule!$A$11:$A$90,A58)&gt;1,"Duplicate schedule ID",IF(COUNTIF($A$11:$A$90,A58)&gt;1,"Duplicate ID",IF(COUNT(C58)=0,"Add people counts",IF(COUNT(D58)=0,"Set uptake",IF(E58=0,"No catering",IF(COUNT(F58)=0,"Set unit cost",IF(COUNT(G58)=0,"Set budget",IF(H58&gt;G58,"Over budget","On budget"))))))))))</x:f>
      </x:c>
    </x:row>
    <x:row r="59" ht="24" customHeight="1">
      <x:c r="A59" s="14"/>
      <x:c r="B59" s="15" t="str">
        <x:f>IF(A59="","",IFERROR(VLOOKUP(A59,Schedule!$A$11:$N$90,6,FALSE),""))</x:f>
      </x:c>
      <x:c r="C59" s="15" t="str">
        <x:f>IF(A59="","",IFERROR(VLOOKUP(A59,Schedule!$A$11:$N$90,9,FALSE),""))</x:f>
      </x:c>
      <x:c r="D59" s="28"/>
      <x:c r="E59" s="15" t="str">
        <x:f>IF(OR(A59="",COUNT(C59)=0,COUNT(D59)=0),"",ROUNDUP(C59*D59,0))</x:f>
      </x:c>
      <x:c r="F59" s="29"/>
      <x:c r="G59" s="29"/>
      <x:c r="H59" s="30" t="str">
        <x:f>IF(COUNT(E59)=0,"",IF(E59=0,0,IF(COUNT(F59)=0,"",ROUND(E59*F59,2))))</x:f>
      </x:c>
      <x:c r="I59" s="30" t="str">
        <x:f>IF(OR(COUNT(G59)=0,COUNT(H59)=0),"",G59-H59)</x:f>
      </x:c>
      <x:c r="J59" s="15" t="str">
        <x:f>IF(A59="","",IF(COUNTIF(Schedule!$A$11:$A$90,A59)=0,"Unknown ID",IF(COUNTIF(Schedule!$A$11:$A$90,A59)&gt;1,"Duplicate schedule ID",IF(COUNTIF($A$11:$A$90,A59)&gt;1,"Duplicate ID",IF(COUNT(C59)=0,"Add people counts",IF(COUNT(D59)=0,"Set uptake",IF(E59=0,"No catering",IF(COUNT(F59)=0,"Set unit cost",IF(COUNT(G59)=0,"Set budget",IF(H59&gt;G59,"Over budget","On budget"))))))))))</x:f>
      </x:c>
    </x:row>
    <x:row r="60" ht="24" customHeight="1">
      <x:c r="A60" s="14"/>
      <x:c r="B60" s="15" t="str">
        <x:f>IF(A60="","",IFERROR(VLOOKUP(A60,Schedule!$A$11:$N$90,6,FALSE),""))</x:f>
      </x:c>
      <x:c r="C60" s="15" t="str">
        <x:f>IF(A60="","",IFERROR(VLOOKUP(A60,Schedule!$A$11:$N$90,9,FALSE),""))</x:f>
      </x:c>
      <x:c r="D60" s="28"/>
      <x:c r="E60" s="15" t="str">
        <x:f>IF(OR(A60="",COUNT(C60)=0,COUNT(D60)=0),"",ROUNDUP(C60*D60,0))</x:f>
      </x:c>
      <x:c r="F60" s="29"/>
      <x:c r="G60" s="29"/>
      <x:c r="H60" s="30" t="str">
        <x:f>IF(COUNT(E60)=0,"",IF(E60=0,0,IF(COUNT(F60)=0,"",ROUND(E60*F60,2))))</x:f>
      </x:c>
      <x:c r="I60" s="30" t="str">
        <x:f>IF(OR(COUNT(G60)=0,COUNT(H60)=0),"",G60-H60)</x:f>
      </x:c>
      <x:c r="J60" s="15" t="str">
        <x:f>IF(A60="","",IF(COUNTIF(Schedule!$A$11:$A$90,A60)=0,"Unknown ID",IF(COUNTIF(Schedule!$A$11:$A$90,A60)&gt;1,"Duplicate schedule ID",IF(COUNTIF($A$11:$A$90,A60)&gt;1,"Duplicate ID",IF(COUNT(C60)=0,"Add people counts",IF(COUNT(D60)=0,"Set uptake",IF(E60=0,"No catering",IF(COUNT(F60)=0,"Set unit cost",IF(COUNT(G60)=0,"Set budget",IF(H60&gt;G60,"Over budget","On budget"))))))))))</x:f>
      </x:c>
    </x:row>
    <x:row r="61" ht="24" customHeight="1">
      <x:c r="A61" s="14"/>
      <x:c r="B61" s="15" t="str">
        <x:f>IF(A61="","",IFERROR(VLOOKUP(A61,Schedule!$A$11:$N$90,6,FALSE),""))</x:f>
      </x:c>
      <x:c r="C61" s="15" t="str">
        <x:f>IF(A61="","",IFERROR(VLOOKUP(A61,Schedule!$A$11:$N$90,9,FALSE),""))</x:f>
      </x:c>
      <x:c r="D61" s="28"/>
      <x:c r="E61" s="15" t="str">
        <x:f>IF(OR(A61="",COUNT(C61)=0,COUNT(D61)=0),"",ROUNDUP(C61*D61,0))</x:f>
      </x:c>
      <x:c r="F61" s="29"/>
      <x:c r="G61" s="29"/>
      <x:c r="H61" s="30" t="str">
        <x:f>IF(COUNT(E61)=0,"",IF(E61=0,0,IF(COUNT(F61)=0,"",ROUND(E61*F61,2))))</x:f>
      </x:c>
      <x:c r="I61" s="30" t="str">
        <x:f>IF(OR(COUNT(G61)=0,COUNT(H61)=0),"",G61-H61)</x:f>
      </x:c>
      <x:c r="J61" s="15" t="str">
        <x:f>IF(A61="","",IF(COUNTIF(Schedule!$A$11:$A$90,A61)=0,"Unknown ID",IF(COUNTIF(Schedule!$A$11:$A$90,A61)&gt;1,"Duplicate schedule ID",IF(COUNTIF($A$11:$A$90,A61)&gt;1,"Duplicate ID",IF(COUNT(C61)=0,"Add people counts",IF(COUNT(D61)=0,"Set uptake",IF(E61=0,"No catering",IF(COUNT(F61)=0,"Set unit cost",IF(COUNT(G61)=0,"Set budget",IF(H61&gt;G61,"Over budget","On budget"))))))))))</x:f>
      </x:c>
    </x:row>
    <x:row r="62" ht="24" customHeight="1">
      <x:c r="A62" s="14"/>
      <x:c r="B62" s="15" t="str">
        <x:f>IF(A62="","",IFERROR(VLOOKUP(A62,Schedule!$A$11:$N$90,6,FALSE),""))</x:f>
      </x:c>
      <x:c r="C62" s="15" t="str">
        <x:f>IF(A62="","",IFERROR(VLOOKUP(A62,Schedule!$A$11:$N$90,9,FALSE),""))</x:f>
      </x:c>
      <x:c r="D62" s="28"/>
      <x:c r="E62" s="15" t="str">
        <x:f>IF(OR(A62="",COUNT(C62)=0,COUNT(D62)=0),"",ROUNDUP(C62*D62,0))</x:f>
      </x:c>
      <x:c r="F62" s="29"/>
      <x:c r="G62" s="29"/>
      <x:c r="H62" s="30" t="str">
        <x:f>IF(COUNT(E62)=0,"",IF(E62=0,0,IF(COUNT(F62)=0,"",ROUND(E62*F62,2))))</x:f>
      </x:c>
      <x:c r="I62" s="30" t="str">
        <x:f>IF(OR(COUNT(G62)=0,COUNT(H62)=0),"",G62-H62)</x:f>
      </x:c>
      <x:c r="J62" s="15" t="str">
        <x:f>IF(A62="","",IF(COUNTIF(Schedule!$A$11:$A$90,A62)=0,"Unknown ID",IF(COUNTIF(Schedule!$A$11:$A$90,A62)&gt;1,"Duplicate schedule ID",IF(COUNTIF($A$11:$A$90,A62)&gt;1,"Duplicate ID",IF(COUNT(C62)=0,"Add people counts",IF(COUNT(D62)=0,"Set uptake",IF(E62=0,"No catering",IF(COUNT(F62)=0,"Set unit cost",IF(COUNT(G62)=0,"Set budget",IF(H62&gt;G62,"Over budget","On budget"))))))))))</x:f>
      </x:c>
    </x:row>
    <x:row r="63" ht="24" customHeight="1">
      <x:c r="A63" s="14"/>
      <x:c r="B63" s="15" t="str">
        <x:f>IF(A63="","",IFERROR(VLOOKUP(A63,Schedule!$A$11:$N$90,6,FALSE),""))</x:f>
      </x:c>
      <x:c r="C63" s="15" t="str">
        <x:f>IF(A63="","",IFERROR(VLOOKUP(A63,Schedule!$A$11:$N$90,9,FALSE),""))</x:f>
      </x:c>
      <x:c r="D63" s="28"/>
      <x:c r="E63" s="15" t="str">
        <x:f>IF(OR(A63="",COUNT(C63)=0,COUNT(D63)=0),"",ROUNDUP(C63*D63,0))</x:f>
      </x:c>
      <x:c r="F63" s="29"/>
      <x:c r="G63" s="29"/>
      <x:c r="H63" s="30" t="str">
        <x:f>IF(COUNT(E63)=0,"",IF(E63=0,0,IF(COUNT(F63)=0,"",ROUND(E63*F63,2))))</x:f>
      </x:c>
      <x:c r="I63" s="30" t="str">
        <x:f>IF(OR(COUNT(G63)=0,COUNT(H63)=0),"",G63-H63)</x:f>
      </x:c>
      <x:c r="J63" s="15" t="str">
        <x:f>IF(A63="","",IF(COUNTIF(Schedule!$A$11:$A$90,A63)=0,"Unknown ID",IF(COUNTIF(Schedule!$A$11:$A$90,A63)&gt;1,"Duplicate schedule ID",IF(COUNTIF($A$11:$A$90,A63)&gt;1,"Duplicate ID",IF(COUNT(C63)=0,"Add people counts",IF(COUNT(D63)=0,"Set uptake",IF(E63=0,"No catering",IF(COUNT(F63)=0,"Set unit cost",IF(COUNT(G63)=0,"Set budget",IF(H63&gt;G63,"Over budget","On budget"))))))))))</x:f>
      </x:c>
    </x:row>
    <x:row r="64" ht="24" customHeight="1">
      <x:c r="A64" s="14"/>
      <x:c r="B64" s="15" t="str">
        <x:f>IF(A64="","",IFERROR(VLOOKUP(A64,Schedule!$A$11:$N$90,6,FALSE),""))</x:f>
      </x:c>
      <x:c r="C64" s="15" t="str">
        <x:f>IF(A64="","",IFERROR(VLOOKUP(A64,Schedule!$A$11:$N$90,9,FALSE),""))</x:f>
      </x:c>
      <x:c r="D64" s="28"/>
      <x:c r="E64" s="15" t="str">
        <x:f>IF(OR(A64="",COUNT(C64)=0,COUNT(D64)=0),"",ROUNDUP(C64*D64,0))</x:f>
      </x:c>
      <x:c r="F64" s="29"/>
      <x:c r="G64" s="29"/>
      <x:c r="H64" s="30" t="str">
        <x:f>IF(COUNT(E64)=0,"",IF(E64=0,0,IF(COUNT(F64)=0,"",ROUND(E64*F64,2))))</x:f>
      </x:c>
      <x:c r="I64" s="30" t="str">
        <x:f>IF(OR(COUNT(G64)=0,COUNT(H64)=0),"",G64-H64)</x:f>
      </x:c>
      <x:c r="J64" s="15" t="str">
        <x:f>IF(A64="","",IF(COUNTIF(Schedule!$A$11:$A$90,A64)=0,"Unknown ID",IF(COUNTIF(Schedule!$A$11:$A$90,A64)&gt;1,"Duplicate schedule ID",IF(COUNTIF($A$11:$A$90,A64)&gt;1,"Duplicate ID",IF(COUNT(C64)=0,"Add people counts",IF(COUNT(D64)=0,"Set uptake",IF(E64=0,"No catering",IF(COUNT(F64)=0,"Set unit cost",IF(COUNT(G64)=0,"Set budget",IF(H64&gt;G64,"Over budget","On budget"))))))))))</x:f>
      </x:c>
    </x:row>
    <x:row r="65" ht="24" customHeight="1">
      <x:c r="A65" s="14"/>
      <x:c r="B65" s="15" t="str">
        <x:f>IF(A65="","",IFERROR(VLOOKUP(A65,Schedule!$A$11:$N$90,6,FALSE),""))</x:f>
      </x:c>
      <x:c r="C65" s="15" t="str">
        <x:f>IF(A65="","",IFERROR(VLOOKUP(A65,Schedule!$A$11:$N$90,9,FALSE),""))</x:f>
      </x:c>
      <x:c r="D65" s="28"/>
      <x:c r="E65" s="15" t="str">
        <x:f>IF(OR(A65="",COUNT(C65)=0,COUNT(D65)=0),"",ROUNDUP(C65*D65,0))</x:f>
      </x:c>
      <x:c r="F65" s="29"/>
      <x:c r="G65" s="29"/>
      <x:c r="H65" s="30" t="str">
        <x:f>IF(COUNT(E65)=0,"",IF(E65=0,0,IF(COUNT(F65)=0,"",ROUND(E65*F65,2))))</x:f>
      </x:c>
      <x:c r="I65" s="30" t="str">
        <x:f>IF(OR(COUNT(G65)=0,COUNT(H65)=0),"",G65-H65)</x:f>
      </x:c>
      <x:c r="J65" s="15" t="str">
        <x:f>IF(A65="","",IF(COUNTIF(Schedule!$A$11:$A$90,A65)=0,"Unknown ID",IF(COUNTIF(Schedule!$A$11:$A$90,A65)&gt;1,"Duplicate schedule ID",IF(COUNTIF($A$11:$A$90,A65)&gt;1,"Duplicate ID",IF(COUNT(C65)=0,"Add people counts",IF(COUNT(D65)=0,"Set uptake",IF(E65=0,"No catering",IF(COUNT(F65)=0,"Set unit cost",IF(COUNT(G65)=0,"Set budget",IF(H65&gt;G65,"Over budget","On budget"))))))))))</x:f>
      </x:c>
    </x:row>
    <x:row r="66" ht="24" customHeight="1">
      <x:c r="A66" s="14"/>
      <x:c r="B66" s="15" t="str">
        <x:f>IF(A66="","",IFERROR(VLOOKUP(A66,Schedule!$A$11:$N$90,6,FALSE),""))</x:f>
      </x:c>
      <x:c r="C66" s="15" t="str">
        <x:f>IF(A66="","",IFERROR(VLOOKUP(A66,Schedule!$A$11:$N$90,9,FALSE),""))</x:f>
      </x:c>
      <x:c r="D66" s="28"/>
      <x:c r="E66" s="15" t="str">
        <x:f>IF(OR(A66="",COUNT(C66)=0,COUNT(D66)=0),"",ROUNDUP(C66*D66,0))</x:f>
      </x:c>
      <x:c r="F66" s="29"/>
      <x:c r="G66" s="29"/>
      <x:c r="H66" s="30" t="str">
        <x:f>IF(COUNT(E66)=0,"",IF(E66=0,0,IF(COUNT(F66)=0,"",ROUND(E66*F66,2))))</x:f>
      </x:c>
      <x:c r="I66" s="30" t="str">
        <x:f>IF(OR(COUNT(G66)=0,COUNT(H66)=0),"",G66-H66)</x:f>
      </x:c>
      <x:c r="J66" s="15" t="str">
        <x:f>IF(A66="","",IF(COUNTIF(Schedule!$A$11:$A$90,A66)=0,"Unknown ID",IF(COUNTIF(Schedule!$A$11:$A$90,A66)&gt;1,"Duplicate schedule ID",IF(COUNTIF($A$11:$A$90,A66)&gt;1,"Duplicate ID",IF(COUNT(C66)=0,"Add people counts",IF(COUNT(D66)=0,"Set uptake",IF(E66=0,"No catering",IF(COUNT(F66)=0,"Set unit cost",IF(COUNT(G66)=0,"Set budget",IF(H66&gt;G66,"Over budget","On budget"))))))))))</x:f>
      </x:c>
    </x:row>
    <x:row r="67" ht="24" customHeight="1">
      <x:c r="A67" s="14"/>
      <x:c r="B67" s="15" t="str">
        <x:f>IF(A67="","",IFERROR(VLOOKUP(A67,Schedule!$A$11:$N$90,6,FALSE),""))</x:f>
      </x:c>
      <x:c r="C67" s="15" t="str">
        <x:f>IF(A67="","",IFERROR(VLOOKUP(A67,Schedule!$A$11:$N$90,9,FALSE),""))</x:f>
      </x:c>
      <x:c r="D67" s="28"/>
      <x:c r="E67" s="15" t="str">
        <x:f>IF(OR(A67="",COUNT(C67)=0,COUNT(D67)=0),"",ROUNDUP(C67*D67,0))</x:f>
      </x:c>
      <x:c r="F67" s="29"/>
      <x:c r="G67" s="29"/>
      <x:c r="H67" s="30" t="str">
        <x:f>IF(COUNT(E67)=0,"",IF(E67=0,0,IF(COUNT(F67)=0,"",ROUND(E67*F67,2))))</x:f>
      </x:c>
      <x:c r="I67" s="30" t="str">
        <x:f>IF(OR(COUNT(G67)=0,COUNT(H67)=0),"",G67-H67)</x:f>
      </x:c>
      <x:c r="J67" s="15" t="str">
        <x:f>IF(A67="","",IF(COUNTIF(Schedule!$A$11:$A$90,A67)=0,"Unknown ID",IF(COUNTIF(Schedule!$A$11:$A$90,A67)&gt;1,"Duplicate schedule ID",IF(COUNTIF($A$11:$A$90,A67)&gt;1,"Duplicate ID",IF(COUNT(C67)=0,"Add people counts",IF(COUNT(D67)=0,"Set uptake",IF(E67=0,"No catering",IF(COUNT(F67)=0,"Set unit cost",IF(COUNT(G67)=0,"Set budget",IF(H67&gt;G67,"Over budget","On budget"))))))))))</x:f>
      </x:c>
    </x:row>
    <x:row r="68" ht="24" customHeight="1">
      <x:c r="A68" s="14"/>
      <x:c r="B68" s="15" t="str">
        <x:f>IF(A68="","",IFERROR(VLOOKUP(A68,Schedule!$A$11:$N$90,6,FALSE),""))</x:f>
      </x:c>
      <x:c r="C68" s="15" t="str">
        <x:f>IF(A68="","",IFERROR(VLOOKUP(A68,Schedule!$A$11:$N$90,9,FALSE),""))</x:f>
      </x:c>
      <x:c r="D68" s="28"/>
      <x:c r="E68" s="15" t="str">
        <x:f>IF(OR(A68="",COUNT(C68)=0,COUNT(D68)=0),"",ROUNDUP(C68*D68,0))</x:f>
      </x:c>
      <x:c r="F68" s="29"/>
      <x:c r="G68" s="29"/>
      <x:c r="H68" s="30" t="str">
        <x:f>IF(COUNT(E68)=0,"",IF(E68=0,0,IF(COUNT(F68)=0,"",ROUND(E68*F68,2))))</x:f>
      </x:c>
      <x:c r="I68" s="30" t="str">
        <x:f>IF(OR(COUNT(G68)=0,COUNT(H68)=0),"",G68-H68)</x:f>
      </x:c>
      <x:c r="J68" s="15" t="str">
        <x:f>IF(A68="","",IF(COUNTIF(Schedule!$A$11:$A$90,A68)=0,"Unknown ID",IF(COUNTIF(Schedule!$A$11:$A$90,A68)&gt;1,"Duplicate schedule ID",IF(COUNTIF($A$11:$A$90,A68)&gt;1,"Duplicate ID",IF(COUNT(C68)=0,"Add people counts",IF(COUNT(D68)=0,"Set uptake",IF(E68=0,"No catering",IF(COUNT(F68)=0,"Set unit cost",IF(COUNT(G68)=0,"Set budget",IF(H68&gt;G68,"Over budget","On budget"))))))))))</x:f>
      </x:c>
    </x:row>
    <x:row r="69" ht="24" customHeight="1">
      <x:c r="A69" s="14"/>
      <x:c r="B69" s="15" t="str">
        <x:f>IF(A69="","",IFERROR(VLOOKUP(A69,Schedule!$A$11:$N$90,6,FALSE),""))</x:f>
      </x:c>
      <x:c r="C69" s="15" t="str">
        <x:f>IF(A69="","",IFERROR(VLOOKUP(A69,Schedule!$A$11:$N$90,9,FALSE),""))</x:f>
      </x:c>
      <x:c r="D69" s="28"/>
      <x:c r="E69" s="15" t="str">
        <x:f>IF(OR(A69="",COUNT(C69)=0,COUNT(D69)=0),"",ROUNDUP(C69*D69,0))</x:f>
      </x:c>
      <x:c r="F69" s="29"/>
      <x:c r="G69" s="29"/>
      <x:c r="H69" s="30" t="str">
        <x:f>IF(COUNT(E69)=0,"",IF(E69=0,0,IF(COUNT(F69)=0,"",ROUND(E69*F69,2))))</x:f>
      </x:c>
      <x:c r="I69" s="30" t="str">
        <x:f>IF(OR(COUNT(G69)=0,COUNT(H69)=0),"",G69-H69)</x:f>
      </x:c>
      <x:c r="J69" s="15" t="str">
        <x:f>IF(A69="","",IF(COUNTIF(Schedule!$A$11:$A$90,A69)=0,"Unknown ID",IF(COUNTIF(Schedule!$A$11:$A$90,A69)&gt;1,"Duplicate schedule ID",IF(COUNTIF($A$11:$A$90,A69)&gt;1,"Duplicate ID",IF(COUNT(C69)=0,"Add people counts",IF(COUNT(D69)=0,"Set uptake",IF(E69=0,"No catering",IF(COUNT(F69)=0,"Set unit cost",IF(COUNT(G69)=0,"Set budget",IF(H69&gt;G69,"Over budget","On budget"))))))))))</x:f>
      </x:c>
    </x:row>
    <x:row r="70" ht="24" customHeight="1">
      <x:c r="A70" s="14"/>
      <x:c r="B70" s="15" t="str">
        <x:f>IF(A70="","",IFERROR(VLOOKUP(A70,Schedule!$A$11:$N$90,6,FALSE),""))</x:f>
      </x:c>
      <x:c r="C70" s="15" t="str">
        <x:f>IF(A70="","",IFERROR(VLOOKUP(A70,Schedule!$A$11:$N$90,9,FALSE),""))</x:f>
      </x:c>
      <x:c r="D70" s="28"/>
      <x:c r="E70" s="15" t="str">
        <x:f>IF(OR(A70="",COUNT(C70)=0,COUNT(D70)=0),"",ROUNDUP(C70*D70,0))</x:f>
      </x:c>
      <x:c r="F70" s="29"/>
      <x:c r="G70" s="29"/>
      <x:c r="H70" s="30" t="str">
        <x:f>IF(COUNT(E70)=0,"",IF(E70=0,0,IF(COUNT(F70)=0,"",ROUND(E70*F70,2))))</x:f>
      </x:c>
      <x:c r="I70" s="30" t="str">
        <x:f>IF(OR(COUNT(G70)=0,COUNT(H70)=0),"",G70-H70)</x:f>
      </x:c>
      <x:c r="J70" s="15" t="str">
        <x:f>IF(A70="","",IF(COUNTIF(Schedule!$A$11:$A$90,A70)=0,"Unknown ID",IF(COUNTIF(Schedule!$A$11:$A$90,A70)&gt;1,"Duplicate schedule ID",IF(COUNTIF($A$11:$A$90,A70)&gt;1,"Duplicate ID",IF(COUNT(C70)=0,"Add people counts",IF(COUNT(D70)=0,"Set uptake",IF(E70=0,"No catering",IF(COUNT(F70)=0,"Set unit cost",IF(COUNT(G70)=0,"Set budget",IF(H70&gt;G70,"Over budget","On budget"))))))))))</x:f>
      </x:c>
    </x:row>
    <x:row r="71" ht="24" customHeight="1">
      <x:c r="A71" s="14"/>
      <x:c r="B71" s="15" t="str">
        <x:f>IF(A71="","",IFERROR(VLOOKUP(A71,Schedule!$A$11:$N$90,6,FALSE),""))</x:f>
      </x:c>
      <x:c r="C71" s="15" t="str">
        <x:f>IF(A71="","",IFERROR(VLOOKUP(A71,Schedule!$A$11:$N$90,9,FALSE),""))</x:f>
      </x:c>
      <x:c r="D71" s="28"/>
      <x:c r="E71" s="15" t="str">
        <x:f>IF(OR(A71="",COUNT(C71)=0,COUNT(D71)=0),"",ROUNDUP(C71*D71,0))</x:f>
      </x:c>
      <x:c r="F71" s="29"/>
      <x:c r="G71" s="29"/>
      <x:c r="H71" s="30" t="str">
        <x:f>IF(COUNT(E71)=0,"",IF(E71=0,0,IF(COUNT(F71)=0,"",ROUND(E71*F71,2))))</x:f>
      </x:c>
      <x:c r="I71" s="30" t="str">
        <x:f>IF(OR(COUNT(G71)=0,COUNT(H71)=0),"",G71-H71)</x:f>
      </x:c>
      <x:c r="J71" s="15" t="str">
        <x:f>IF(A71="","",IF(COUNTIF(Schedule!$A$11:$A$90,A71)=0,"Unknown ID",IF(COUNTIF(Schedule!$A$11:$A$90,A71)&gt;1,"Duplicate schedule ID",IF(COUNTIF($A$11:$A$90,A71)&gt;1,"Duplicate ID",IF(COUNT(C71)=0,"Add people counts",IF(COUNT(D71)=0,"Set uptake",IF(E71=0,"No catering",IF(COUNT(F71)=0,"Set unit cost",IF(COUNT(G71)=0,"Set budget",IF(H71&gt;G71,"Over budget","On budget"))))))))))</x:f>
      </x:c>
    </x:row>
    <x:row r="72" ht="24" customHeight="1">
      <x:c r="A72" s="14"/>
      <x:c r="B72" s="15" t="str">
        <x:f>IF(A72="","",IFERROR(VLOOKUP(A72,Schedule!$A$11:$N$90,6,FALSE),""))</x:f>
      </x:c>
      <x:c r="C72" s="15" t="str">
        <x:f>IF(A72="","",IFERROR(VLOOKUP(A72,Schedule!$A$11:$N$90,9,FALSE),""))</x:f>
      </x:c>
      <x:c r="D72" s="28"/>
      <x:c r="E72" s="15" t="str">
        <x:f>IF(OR(A72="",COUNT(C72)=0,COUNT(D72)=0),"",ROUNDUP(C72*D72,0))</x:f>
      </x:c>
      <x:c r="F72" s="29"/>
      <x:c r="G72" s="29"/>
      <x:c r="H72" s="30" t="str">
        <x:f>IF(COUNT(E72)=0,"",IF(E72=0,0,IF(COUNT(F72)=0,"",ROUND(E72*F72,2))))</x:f>
      </x:c>
      <x:c r="I72" s="30" t="str">
        <x:f>IF(OR(COUNT(G72)=0,COUNT(H72)=0),"",G72-H72)</x:f>
      </x:c>
      <x:c r="J72" s="15" t="str">
        <x:f>IF(A72="","",IF(COUNTIF(Schedule!$A$11:$A$90,A72)=0,"Unknown ID",IF(COUNTIF(Schedule!$A$11:$A$90,A72)&gt;1,"Duplicate schedule ID",IF(COUNTIF($A$11:$A$90,A72)&gt;1,"Duplicate ID",IF(COUNT(C72)=0,"Add people counts",IF(COUNT(D72)=0,"Set uptake",IF(E72=0,"No catering",IF(COUNT(F72)=0,"Set unit cost",IF(COUNT(G72)=0,"Set budget",IF(H72&gt;G72,"Over budget","On budget"))))))))))</x:f>
      </x:c>
    </x:row>
    <x:row r="73" ht="24" customHeight="1">
      <x:c r="A73" s="14"/>
      <x:c r="B73" s="15" t="str">
        <x:f>IF(A73="","",IFERROR(VLOOKUP(A73,Schedule!$A$11:$N$90,6,FALSE),""))</x:f>
      </x:c>
      <x:c r="C73" s="15" t="str">
        <x:f>IF(A73="","",IFERROR(VLOOKUP(A73,Schedule!$A$11:$N$90,9,FALSE),""))</x:f>
      </x:c>
      <x:c r="D73" s="28"/>
      <x:c r="E73" s="15" t="str">
        <x:f>IF(OR(A73="",COUNT(C73)=0,COUNT(D73)=0),"",ROUNDUP(C73*D73,0))</x:f>
      </x:c>
      <x:c r="F73" s="29"/>
      <x:c r="G73" s="29"/>
      <x:c r="H73" s="30" t="str">
        <x:f>IF(COUNT(E73)=0,"",IF(E73=0,0,IF(COUNT(F73)=0,"",ROUND(E73*F73,2))))</x:f>
      </x:c>
      <x:c r="I73" s="30" t="str">
        <x:f>IF(OR(COUNT(G73)=0,COUNT(H73)=0),"",G73-H73)</x:f>
      </x:c>
      <x:c r="J73" s="15" t="str">
        <x:f>IF(A73="","",IF(COUNTIF(Schedule!$A$11:$A$90,A73)=0,"Unknown ID",IF(COUNTIF(Schedule!$A$11:$A$90,A73)&gt;1,"Duplicate schedule ID",IF(COUNTIF($A$11:$A$90,A73)&gt;1,"Duplicate ID",IF(COUNT(C73)=0,"Add people counts",IF(COUNT(D73)=0,"Set uptake",IF(E73=0,"No catering",IF(COUNT(F73)=0,"Set unit cost",IF(COUNT(G73)=0,"Set budget",IF(H73&gt;G73,"Over budget","On budget"))))))))))</x:f>
      </x:c>
    </x:row>
    <x:row r="74" ht="24" customHeight="1">
      <x:c r="A74" s="14"/>
      <x:c r="B74" s="15" t="str">
        <x:f>IF(A74="","",IFERROR(VLOOKUP(A74,Schedule!$A$11:$N$90,6,FALSE),""))</x:f>
      </x:c>
      <x:c r="C74" s="15" t="str">
        <x:f>IF(A74="","",IFERROR(VLOOKUP(A74,Schedule!$A$11:$N$90,9,FALSE),""))</x:f>
      </x:c>
      <x:c r="D74" s="28"/>
      <x:c r="E74" s="15" t="str">
        <x:f>IF(OR(A74="",COUNT(C74)=0,COUNT(D74)=0),"",ROUNDUP(C74*D74,0))</x:f>
      </x:c>
      <x:c r="F74" s="29"/>
      <x:c r="G74" s="29"/>
      <x:c r="H74" s="30" t="str">
        <x:f>IF(COUNT(E74)=0,"",IF(E74=0,0,IF(COUNT(F74)=0,"",ROUND(E74*F74,2))))</x:f>
      </x:c>
      <x:c r="I74" s="30" t="str">
        <x:f>IF(OR(COUNT(G74)=0,COUNT(H74)=0),"",G74-H74)</x:f>
      </x:c>
      <x:c r="J74" s="15" t="str">
        <x:f>IF(A74="","",IF(COUNTIF(Schedule!$A$11:$A$90,A74)=0,"Unknown ID",IF(COUNTIF(Schedule!$A$11:$A$90,A74)&gt;1,"Duplicate schedule ID",IF(COUNTIF($A$11:$A$90,A74)&gt;1,"Duplicate ID",IF(COUNT(C74)=0,"Add people counts",IF(COUNT(D74)=0,"Set uptake",IF(E74=0,"No catering",IF(COUNT(F74)=0,"Set unit cost",IF(COUNT(G74)=0,"Set budget",IF(H74&gt;G74,"Over budget","On budget"))))))))))</x:f>
      </x:c>
    </x:row>
    <x:row r="75" ht="24" customHeight="1">
      <x:c r="A75" s="14"/>
      <x:c r="B75" s="15" t="str">
        <x:f>IF(A75="","",IFERROR(VLOOKUP(A75,Schedule!$A$11:$N$90,6,FALSE),""))</x:f>
      </x:c>
      <x:c r="C75" s="15" t="str">
        <x:f>IF(A75="","",IFERROR(VLOOKUP(A75,Schedule!$A$11:$N$90,9,FALSE),""))</x:f>
      </x:c>
      <x:c r="D75" s="28"/>
      <x:c r="E75" s="15" t="str">
        <x:f>IF(OR(A75="",COUNT(C75)=0,COUNT(D75)=0),"",ROUNDUP(C75*D75,0))</x:f>
      </x:c>
      <x:c r="F75" s="29"/>
      <x:c r="G75" s="29"/>
      <x:c r="H75" s="30" t="str">
        <x:f>IF(COUNT(E75)=0,"",IF(E75=0,0,IF(COUNT(F75)=0,"",ROUND(E75*F75,2))))</x:f>
      </x:c>
      <x:c r="I75" s="30" t="str">
        <x:f>IF(OR(COUNT(G75)=0,COUNT(H75)=0),"",G75-H75)</x:f>
      </x:c>
      <x:c r="J75" s="15" t="str">
        <x:f>IF(A75="","",IF(COUNTIF(Schedule!$A$11:$A$90,A75)=0,"Unknown ID",IF(COUNTIF(Schedule!$A$11:$A$90,A75)&gt;1,"Duplicate schedule ID",IF(COUNTIF($A$11:$A$90,A75)&gt;1,"Duplicate ID",IF(COUNT(C75)=0,"Add people counts",IF(COUNT(D75)=0,"Set uptake",IF(E75=0,"No catering",IF(COUNT(F75)=0,"Set unit cost",IF(COUNT(G75)=0,"Set budget",IF(H75&gt;G75,"Over budget","On budget"))))))))))</x:f>
      </x:c>
    </x:row>
    <x:row r="76" ht="24" customHeight="1">
      <x:c r="A76" s="14"/>
      <x:c r="B76" s="15" t="str">
        <x:f>IF(A76="","",IFERROR(VLOOKUP(A76,Schedule!$A$11:$N$90,6,FALSE),""))</x:f>
      </x:c>
      <x:c r="C76" s="15" t="str">
        <x:f>IF(A76="","",IFERROR(VLOOKUP(A76,Schedule!$A$11:$N$90,9,FALSE),""))</x:f>
      </x:c>
      <x:c r="D76" s="28"/>
      <x:c r="E76" s="15" t="str">
        <x:f>IF(OR(A76="",COUNT(C76)=0,COUNT(D76)=0),"",ROUNDUP(C76*D76,0))</x:f>
      </x:c>
      <x:c r="F76" s="29"/>
      <x:c r="G76" s="29"/>
      <x:c r="H76" s="30" t="str">
        <x:f>IF(COUNT(E76)=0,"",IF(E76=0,0,IF(COUNT(F76)=0,"",ROUND(E76*F76,2))))</x:f>
      </x:c>
      <x:c r="I76" s="30" t="str">
        <x:f>IF(OR(COUNT(G76)=0,COUNT(H76)=0),"",G76-H76)</x:f>
      </x:c>
      <x:c r="J76" s="15" t="str">
        <x:f>IF(A76="","",IF(COUNTIF(Schedule!$A$11:$A$90,A76)=0,"Unknown ID",IF(COUNTIF(Schedule!$A$11:$A$90,A76)&gt;1,"Duplicate schedule ID",IF(COUNTIF($A$11:$A$90,A76)&gt;1,"Duplicate ID",IF(COUNT(C76)=0,"Add people counts",IF(COUNT(D76)=0,"Set uptake",IF(E76=0,"No catering",IF(COUNT(F76)=0,"Set unit cost",IF(COUNT(G76)=0,"Set budget",IF(H76&gt;G76,"Over budget","On budget"))))))))))</x:f>
      </x:c>
    </x:row>
    <x:row r="77" ht="24" customHeight="1">
      <x:c r="A77" s="14"/>
      <x:c r="B77" s="15" t="str">
        <x:f>IF(A77="","",IFERROR(VLOOKUP(A77,Schedule!$A$11:$N$90,6,FALSE),""))</x:f>
      </x:c>
      <x:c r="C77" s="15" t="str">
        <x:f>IF(A77="","",IFERROR(VLOOKUP(A77,Schedule!$A$11:$N$90,9,FALSE),""))</x:f>
      </x:c>
      <x:c r="D77" s="28"/>
      <x:c r="E77" s="15" t="str">
        <x:f>IF(OR(A77="",COUNT(C77)=0,COUNT(D77)=0),"",ROUNDUP(C77*D77,0))</x:f>
      </x:c>
      <x:c r="F77" s="29"/>
      <x:c r="G77" s="29"/>
      <x:c r="H77" s="30" t="str">
        <x:f>IF(COUNT(E77)=0,"",IF(E77=0,0,IF(COUNT(F77)=0,"",ROUND(E77*F77,2))))</x:f>
      </x:c>
      <x:c r="I77" s="30" t="str">
        <x:f>IF(OR(COUNT(G77)=0,COUNT(H77)=0),"",G77-H77)</x:f>
      </x:c>
      <x:c r="J77" s="15" t="str">
        <x:f>IF(A77="","",IF(COUNTIF(Schedule!$A$11:$A$90,A77)=0,"Unknown ID",IF(COUNTIF(Schedule!$A$11:$A$90,A77)&gt;1,"Duplicate schedule ID",IF(COUNTIF($A$11:$A$90,A77)&gt;1,"Duplicate ID",IF(COUNT(C77)=0,"Add people counts",IF(COUNT(D77)=0,"Set uptake",IF(E77=0,"No catering",IF(COUNT(F77)=0,"Set unit cost",IF(COUNT(G77)=0,"Set budget",IF(H77&gt;G77,"Over budget","On budget"))))))))))</x:f>
      </x:c>
    </x:row>
    <x:row r="78" ht="24" customHeight="1">
      <x:c r="A78" s="14"/>
      <x:c r="B78" s="15" t="str">
        <x:f>IF(A78="","",IFERROR(VLOOKUP(A78,Schedule!$A$11:$N$90,6,FALSE),""))</x:f>
      </x:c>
      <x:c r="C78" s="15" t="str">
        <x:f>IF(A78="","",IFERROR(VLOOKUP(A78,Schedule!$A$11:$N$90,9,FALSE),""))</x:f>
      </x:c>
      <x:c r="D78" s="28"/>
      <x:c r="E78" s="15" t="str">
        <x:f>IF(OR(A78="",COUNT(C78)=0,COUNT(D78)=0),"",ROUNDUP(C78*D78,0))</x:f>
      </x:c>
      <x:c r="F78" s="29"/>
      <x:c r="G78" s="29"/>
      <x:c r="H78" s="30" t="str">
        <x:f>IF(COUNT(E78)=0,"",IF(E78=0,0,IF(COUNT(F78)=0,"",ROUND(E78*F78,2))))</x:f>
      </x:c>
      <x:c r="I78" s="30" t="str">
        <x:f>IF(OR(COUNT(G78)=0,COUNT(H78)=0),"",G78-H78)</x:f>
      </x:c>
      <x:c r="J78" s="15" t="str">
        <x:f>IF(A78="","",IF(COUNTIF(Schedule!$A$11:$A$90,A78)=0,"Unknown ID",IF(COUNTIF(Schedule!$A$11:$A$90,A78)&gt;1,"Duplicate schedule ID",IF(COUNTIF($A$11:$A$90,A78)&gt;1,"Duplicate ID",IF(COUNT(C78)=0,"Add people counts",IF(COUNT(D78)=0,"Set uptake",IF(E78=0,"No catering",IF(COUNT(F78)=0,"Set unit cost",IF(COUNT(G78)=0,"Set budget",IF(H78&gt;G78,"Over budget","On budget"))))))))))</x:f>
      </x:c>
    </x:row>
    <x:row r="79" ht="24" customHeight="1">
      <x:c r="A79" s="14"/>
      <x:c r="B79" s="15" t="str">
        <x:f>IF(A79="","",IFERROR(VLOOKUP(A79,Schedule!$A$11:$N$90,6,FALSE),""))</x:f>
      </x:c>
      <x:c r="C79" s="15" t="str">
        <x:f>IF(A79="","",IFERROR(VLOOKUP(A79,Schedule!$A$11:$N$90,9,FALSE),""))</x:f>
      </x:c>
      <x:c r="D79" s="28"/>
      <x:c r="E79" s="15" t="str">
        <x:f>IF(OR(A79="",COUNT(C79)=0,COUNT(D79)=0),"",ROUNDUP(C79*D79,0))</x:f>
      </x:c>
      <x:c r="F79" s="29"/>
      <x:c r="G79" s="29"/>
      <x:c r="H79" s="30" t="str">
        <x:f>IF(COUNT(E79)=0,"",IF(E79=0,0,IF(COUNT(F79)=0,"",ROUND(E79*F79,2))))</x:f>
      </x:c>
      <x:c r="I79" s="30" t="str">
        <x:f>IF(OR(COUNT(G79)=0,COUNT(H79)=0),"",G79-H79)</x:f>
      </x:c>
      <x:c r="J79" s="15" t="str">
        <x:f>IF(A79="","",IF(COUNTIF(Schedule!$A$11:$A$90,A79)=0,"Unknown ID",IF(COUNTIF(Schedule!$A$11:$A$90,A79)&gt;1,"Duplicate schedule ID",IF(COUNTIF($A$11:$A$90,A79)&gt;1,"Duplicate ID",IF(COUNT(C79)=0,"Add people counts",IF(COUNT(D79)=0,"Set uptake",IF(E79=0,"No catering",IF(COUNT(F79)=0,"Set unit cost",IF(COUNT(G79)=0,"Set budget",IF(H79&gt;G79,"Over budget","On budget"))))))))))</x:f>
      </x:c>
    </x:row>
    <x:row r="80" ht="24" customHeight="1">
      <x:c r="A80" s="14"/>
      <x:c r="B80" s="15" t="str">
        <x:f>IF(A80="","",IFERROR(VLOOKUP(A80,Schedule!$A$11:$N$90,6,FALSE),""))</x:f>
      </x:c>
      <x:c r="C80" s="15" t="str">
        <x:f>IF(A80="","",IFERROR(VLOOKUP(A80,Schedule!$A$11:$N$90,9,FALSE),""))</x:f>
      </x:c>
      <x:c r="D80" s="28"/>
      <x:c r="E80" s="15" t="str">
        <x:f>IF(OR(A80="",COUNT(C80)=0,COUNT(D80)=0),"",ROUNDUP(C80*D80,0))</x:f>
      </x:c>
      <x:c r="F80" s="29"/>
      <x:c r="G80" s="29"/>
      <x:c r="H80" s="30" t="str">
        <x:f>IF(COUNT(E80)=0,"",IF(E80=0,0,IF(COUNT(F80)=0,"",ROUND(E80*F80,2))))</x:f>
      </x:c>
      <x:c r="I80" s="30" t="str">
        <x:f>IF(OR(COUNT(G80)=0,COUNT(H80)=0),"",G80-H80)</x:f>
      </x:c>
      <x:c r="J80" s="15" t="str">
        <x:f>IF(A80="","",IF(COUNTIF(Schedule!$A$11:$A$90,A80)=0,"Unknown ID",IF(COUNTIF(Schedule!$A$11:$A$90,A80)&gt;1,"Duplicate schedule ID",IF(COUNTIF($A$11:$A$90,A80)&gt;1,"Duplicate ID",IF(COUNT(C80)=0,"Add people counts",IF(COUNT(D80)=0,"Set uptake",IF(E80=0,"No catering",IF(COUNT(F80)=0,"Set unit cost",IF(COUNT(G80)=0,"Set budget",IF(H80&gt;G80,"Over budget","On budget"))))))))))</x:f>
      </x:c>
    </x:row>
    <x:row r="81" ht="24" customHeight="1">
      <x:c r="A81" s="14"/>
      <x:c r="B81" s="15" t="str">
        <x:f>IF(A81="","",IFERROR(VLOOKUP(A81,Schedule!$A$11:$N$90,6,FALSE),""))</x:f>
      </x:c>
      <x:c r="C81" s="15" t="str">
        <x:f>IF(A81="","",IFERROR(VLOOKUP(A81,Schedule!$A$11:$N$90,9,FALSE),""))</x:f>
      </x:c>
      <x:c r="D81" s="28"/>
      <x:c r="E81" s="15" t="str">
        <x:f>IF(OR(A81="",COUNT(C81)=0,COUNT(D81)=0),"",ROUNDUP(C81*D81,0))</x:f>
      </x:c>
      <x:c r="F81" s="29"/>
      <x:c r="G81" s="29"/>
      <x:c r="H81" s="30" t="str">
        <x:f>IF(COUNT(E81)=0,"",IF(E81=0,0,IF(COUNT(F81)=0,"",ROUND(E81*F81,2))))</x:f>
      </x:c>
      <x:c r="I81" s="30" t="str">
        <x:f>IF(OR(COUNT(G81)=0,COUNT(H81)=0),"",G81-H81)</x:f>
      </x:c>
      <x:c r="J81" s="15" t="str">
        <x:f>IF(A81="","",IF(COUNTIF(Schedule!$A$11:$A$90,A81)=0,"Unknown ID",IF(COUNTIF(Schedule!$A$11:$A$90,A81)&gt;1,"Duplicate schedule ID",IF(COUNTIF($A$11:$A$90,A81)&gt;1,"Duplicate ID",IF(COUNT(C81)=0,"Add people counts",IF(COUNT(D81)=0,"Set uptake",IF(E81=0,"No catering",IF(COUNT(F81)=0,"Set unit cost",IF(COUNT(G81)=0,"Set budget",IF(H81&gt;G81,"Over budget","On budget"))))))))))</x:f>
      </x:c>
    </x:row>
    <x:row r="82" ht="24" customHeight="1">
      <x:c r="A82" s="14"/>
      <x:c r="B82" s="15" t="str">
        <x:f>IF(A82="","",IFERROR(VLOOKUP(A82,Schedule!$A$11:$N$90,6,FALSE),""))</x:f>
      </x:c>
      <x:c r="C82" s="15" t="str">
        <x:f>IF(A82="","",IFERROR(VLOOKUP(A82,Schedule!$A$11:$N$90,9,FALSE),""))</x:f>
      </x:c>
      <x:c r="D82" s="28"/>
      <x:c r="E82" s="15" t="str">
        <x:f>IF(OR(A82="",COUNT(C82)=0,COUNT(D82)=0),"",ROUNDUP(C82*D82,0))</x:f>
      </x:c>
      <x:c r="F82" s="29"/>
      <x:c r="G82" s="29"/>
      <x:c r="H82" s="30" t="str">
        <x:f>IF(COUNT(E82)=0,"",IF(E82=0,0,IF(COUNT(F82)=0,"",ROUND(E82*F82,2))))</x:f>
      </x:c>
      <x:c r="I82" s="30" t="str">
        <x:f>IF(OR(COUNT(G82)=0,COUNT(H82)=0),"",G82-H82)</x:f>
      </x:c>
      <x:c r="J82" s="15" t="str">
        <x:f>IF(A82="","",IF(COUNTIF(Schedule!$A$11:$A$90,A82)=0,"Unknown ID",IF(COUNTIF(Schedule!$A$11:$A$90,A82)&gt;1,"Duplicate schedule ID",IF(COUNTIF($A$11:$A$90,A82)&gt;1,"Duplicate ID",IF(COUNT(C82)=0,"Add people counts",IF(COUNT(D82)=0,"Set uptake",IF(E82=0,"No catering",IF(COUNT(F82)=0,"Set unit cost",IF(COUNT(G82)=0,"Set budget",IF(H82&gt;G82,"Over budget","On budget"))))))))))</x:f>
      </x:c>
    </x:row>
    <x:row r="83" ht="24" customHeight="1">
      <x:c r="A83" s="14"/>
      <x:c r="B83" s="15" t="str">
        <x:f>IF(A83="","",IFERROR(VLOOKUP(A83,Schedule!$A$11:$N$90,6,FALSE),""))</x:f>
      </x:c>
      <x:c r="C83" s="15" t="str">
        <x:f>IF(A83="","",IFERROR(VLOOKUP(A83,Schedule!$A$11:$N$90,9,FALSE),""))</x:f>
      </x:c>
      <x:c r="D83" s="28"/>
      <x:c r="E83" s="15" t="str">
        <x:f>IF(OR(A83="",COUNT(C83)=0,COUNT(D83)=0),"",ROUNDUP(C83*D83,0))</x:f>
      </x:c>
      <x:c r="F83" s="29"/>
      <x:c r="G83" s="29"/>
      <x:c r="H83" s="30" t="str">
        <x:f>IF(COUNT(E83)=0,"",IF(E83=0,0,IF(COUNT(F83)=0,"",ROUND(E83*F83,2))))</x:f>
      </x:c>
      <x:c r="I83" s="30" t="str">
        <x:f>IF(OR(COUNT(G83)=0,COUNT(H83)=0),"",G83-H83)</x:f>
      </x:c>
      <x:c r="J83" s="15" t="str">
        <x:f>IF(A83="","",IF(COUNTIF(Schedule!$A$11:$A$90,A83)=0,"Unknown ID",IF(COUNTIF(Schedule!$A$11:$A$90,A83)&gt;1,"Duplicate schedule ID",IF(COUNTIF($A$11:$A$90,A83)&gt;1,"Duplicate ID",IF(COUNT(C83)=0,"Add people counts",IF(COUNT(D83)=0,"Set uptake",IF(E83=0,"No catering",IF(COUNT(F83)=0,"Set unit cost",IF(COUNT(G83)=0,"Set budget",IF(H83&gt;G83,"Over budget","On budget"))))))))))</x:f>
      </x:c>
    </x:row>
    <x:row r="84" ht="24" customHeight="1">
      <x:c r="A84" s="14"/>
      <x:c r="B84" s="15" t="str">
        <x:f>IF(A84="","",IFERROR(VLOOKUP(A84,Schedule!$A$11:$N$90,6,FALSE),""))</x:f>
      </x:c>
      <x:c r="C84" s="15" t="str">
        <x:f>IF(A84="","",IFERROR(VLOOKUP(A84,Schedule!$A$11:$N$90,9,FALSE),""))</x:f>
      </x:c>
      <x:c r="D84" s="28"/>
      <x:c r="E84" s="15" t="str">
        <x:f>IF(OR(A84="",COUNT(C84)=0,COUNT(D84)=0),"",ROUNDUP(C84*D84,0))</x:f>
      </x:c>
      <x:c r="F84" s="29"/>
      <x:c r="G84" s="29"/>
      <x:c r="H84" s="30" t="str">
        <x:f>IF(COUNT(E84)=0,"",IF(E84=0,0,IF(COUNT(F84)=0,"",ROUND(E84*F84,2))))</x:f>
      </x:c>
      <x:c r="I84" s="30" t="str">
        <x:f>IF(OR(COUNT(G84)=0,COUNT(H84)=0),"",G84-H84)</x:f>
      </x:c>
      <x:c r="J84" s="15" t="str">
        <x:f>IF(A84="","",IF(COUNTIF(Schedule!$A$11:$A$90,A84)=0,"Unknown ID",IF(COUNTIF(Schedule!$A$11:$A$90,A84)&gt;1,"Duplicate schedule ID",IF(COUNTIF($A$11:$A$90,A84)&gt;1,"Duplicate ID",IF(COUNT(C84)=0,"Add people counts",IF(COUNT(D84)=0,"Set uptake",IF(E84=0,"No catering",IF(COUNT(F84)=0,"Set unit cost",IF(COUNT(G84)=0,"Set budget",IF(H84&gt;G84,"Over budget","On budget"))))))))))</x:f>
      </x:c>
    </x:row>
    <x:row r="85" ht="24" customHeight="1">
      <x:c r="A85" s="14"/>
      <x:c r="B85" s="15" t="str">
        <x:f>IF(A85="","",IFERROR(VLOOKUP(A85,Schedule!$A$11:$N$90,6,FALSE),""))</x:f>
      </x:c>
      <x:c r="C85" s="15" t="str">
        <x:f>IF(A85="","",IFERROR(VLOOKUP(A85,Schedule!$A$11:$N$90,9,FALSE),""))</x:f>
      </x:c>
      <x:c r="D85" s="28"/>
      <x:c r="E85" s="15" t="str">
        <x:f>IF(OR(A85="",COUNT(C85)=0,COUNT(D85)=0),"",ROUNDUP(C85*D85,0))</x:f>
      </x:c>
      <x:c r="F85" s="29"/>
      <x:c r="G85" s="29"/>
      <x:c r="H85" s="30" t="str">
        <x:f>IF(COUNT(E85)=0,"",IF(E85=0,0,IF(COUNT(F85)=0,"",ROUND(E85*F85,2))))</x:f>
      </x:c>
      <x:c r="I85" s="30" t="str">
        <x:f>IF(OR(COUNT(G85)=0,COUNT(H85)=0),"",G85-H85)</x:f>
      </x:c>
      <x:c r="J85" s="15" t="str">
        <x:f>IF(A85="","",IF(COUNTIF(Schedule!$A$11:$A$90,A85)=0,"Unknown ID",IF(COUNTIF(Schedule!$A$11:$A$90,A85)&gt;1,"Duplicate schedule ID",IF(COUNTIF($A$11:$A$90,A85)&gt;1,"Duplicate ID",IF(COUNT(C85)=0,"Add people counts",IF(COUNT(D85)=0,"Set uptake",IF(E85=0,"No catering",IF(COUNT(F85)=0,"Set unit cost",IF(COUNT(G85)=0,"Set budget",IF(H85&gt;G85,"Over budget","On budget"))))))))))</x:f>
      </x:c>
    </x:row>
    <x:row r="86" ht="24" customHeight="1">
      <x:c r="A86" s="14"/>
      <x:c r="B86" s="15" t="str">
        <x:f>IF(A86="","",IFERROR(VLOOKUP(A86,Schedule!$A$11:$N$90,6,FALSE),""))</x:f>
      </x:c>
      <x:c r="C86" s="15" t="str">
        <x:f>IF(A86="","",IFERROR(VLOOKUP(A86,Schedule!$A$11:$N$90,9,FALSE),""))</x:f>
      </x:c>
      <x:c r="D86" s="28"/>
      <x:c r="E86" s="15" t="str">
        <x:f>IF(OR(A86="",COUNT(C86)=0,COUNT(D86)=0),"",ROUNDUP(C86*D86,0))</x:f>
      </x:c>
      <x:c r="F86" s="29"/>
      <x:c r="G86" s="29"/>
      <x:c r="H86" s="30" t="str">
        <x:f>IF(COUNT(E86)=0,"",IF(E86=0,0,IF(COUNT(F86)=0,"",ROUND(E86*F86,2))))</x:f>
      </x:c>
      <x:c r="I86" s="30" t="str">
        <x:f>IF(OR(COUNT(G86)=0,COUNT(H86)=0),"",G86-H86)</x:f>
      </x:c>
      <x:c r="J86" s="15" t="str">
        <x:f>IF(A86="","",IF(COUNTIF(Schedule!$A$11:$A$90,A86)=0,"Unknown ID",IF(COUNTIF(Schedule!$A$11:$A$90,A86)&gt;1,"Duplicate schedule ID",IF(COUNTIF($A$11:$A$90,A86)&gt;1,"Duplicate ID",IF(COUNT(C86)=0,"Add people counts",IF(COUNT(D86)=0,"Set uptake",IF(E86=0,"No catering",IF(COUNT(F86)=0,"Set unit cost",IF(COUNT(G86)=0,"Set budget",IF(H86&gt;G86,"Over budget","On budget"))))))))))</x:f>
      </x:c>
    </x:row>
    <x:row r="87" ht="24" customHeight="1">
      <x:c r="A87" s="14"/>
      <x:c r="B87" s="15" t="str">
        <x:f>IF(A87="","",IFERROR(VLOOKUP(A87,Schedule!$A$11:$N$90,6,FALSE),""))</x:f>
      </x:c>
      <x:c r="C87" s="15" t="str">
        <x:f>IF(A87="","",IFERROR(VLOOKUP(A87,Schedule!$A$11:$N$90,9,FALSE),""))</x:f>
      </x:c>
      <x:c r="D87" s="28"/>
      <x:c r="E87" s="15" t="str">
        <x:f>IF(OR(A87="",COUNT(C87)=0,COUNT(D87)=0),"",ROUNDUP(C87*D87,0))</x:f>
      </x:c>
      <x:c r="F87" s="29"/>
      <x:c r="G87" s="29"/>
      <x:c r="H87" s="30" t="str">
        <x:f>IF(COUNT(E87)=0,"",IF(E87=0,0,IF(COUNT(F87)=0,"",ROUND(E87*F87,2))))</x:f>
      </x:c>
      <x:c r="I87" s="30" t="str">
        <x:f>IF(OR(COUNT(G87)=0,COUNT(H87)=0),"",G87-H87)</x:f>
      </x:c>
      <x:c r="J87" s="15" t="str">
        <x:f>IF(A87="","",IF(COUNTIF(Schedule!$A$11:$A$90,A87)=0,"Unknown ID",IF(COUNTIF(Schedule!$A$11:$A$90,A87)&gt;1,"Duplicate schedule ID",IF(COUNTIF($A$11:$A$90,A87)&gt;1,"Duplicate ID",IF(COUNT(C87)=0,"Add people counts",IF(COUNT(D87)=0,"Set uptake",IF(E87=0,"No catering",IF(COUNT(F87)=0,"Set unit cost",IF(COUNT(G87)=0,"Set budget",IF(H87&gt;G87,"Over budget","On budget"))))))))))</x:f>
      </x:c>
    </x:row>
    <x:row r="88" ht="24" customHeight="1">
      <x:c r="A88" s="14"/>
      <x:c r="B88" s="15" t="str">
        <x:f>IF(A88="","",IFERROR(VLOOKUP(A88,Schedule!$A$11:$N$90,6,FALSE),""))</x:f>
      </x:c>
      <x:c r="C88" s="15" t="str">
        <x:f>IF(A88="","",IFERROR(VLOOKUP(A88,Schedule!$A$11:$N$90,9,FALSE),""))</x:f>
      </x:c>
      <x:c r="D88" s="28"/>
      <x:c r="E88" s="15" t="str">
        <x:f>IF(OR(A88="",COUNT(C88)=0,COUNT(D88)=0),"",ROUNDUP(C88*D88,0))</x:f>
      </x:c>
      <x:c r="F88" s="29"/>
      <x:c r="G88" s="29"/>
      <x:c r="H88" s="30" t="str">
        <x:f>IF(COUNT(E88)=0,"",IF(E88=0,0,IF(COUNT(F88)=0,"",ROUND(E88*F88,2))))</x:f>
      </x:c>
      <x:c r="I88" s="30" t="str">
        <x:f>IF(OR(COUNT(G88)=0,COUNT(H88)=0),"",G88-H88)</x:f>
      </x:c>
      <x:c r="J88" s="15" t="str">
        <x:f>IF(A88="","",IF(COUNTIF(Schedule!$A$11:$A$90,A88)=0,"Unknown ID",IF(COUNTIF(Schedule!$A$11:$A$90,A88)&gt;1,"Duplicate schedule ID",IF(COUNTIF($A$11:$A$90,A88)&gt;1,"Duplicate ID",IF(COUNT(C88)=0,"Add people counts",IF(COUNT(D88)=0,"Set uptake",IF(E88=0,"No catering",IF(COUNT(F88)=0,"Set unit cost",IF(COUNT(G88)=0,"Set budget",IF(H88&gt;G88,"Over budget","On budget"))))))))))</x:f>
      </x:c>
    </x:row>
    <x:row r="89" ht="24" customHeight="1">
      <x:c r="A89" s="14"/>
      <x:c r="B89" s="15" t="str">
        <x:f>IF(A89="","",IFERROR(VLOOKUP(A89,Schedule!$A$11:$N$90,6,FALSE),""))</x:f>
      </x:c>
      <x:c r="C89" s="15" t="str">
        <x:f>IF(A89="","",IFERROR(VLOOKUP(A89,Schedule!$A$11:$N$90,9,FALSE),""))</x:f>
      </x:c>
      <x:c r="D89" s="28"/>
      <x:c r="E89" s="15" t="str">
        <x:f>IF(OR(A89="",COUNT(C89)=0,COUNT(D89)=0),"",ROUNDUP(C89*D89,0))</x:f>
      </x:c>
      <x:c r="F89" s="29"/>
      <x:c r="G89" s="29"/>
      <x:c r="H89" s="30" t="str">
        <x:f>IF(COUNT(E89)=0,"",IF(E89=0,0,IF(COUNT(F89)=0,"",ROUND(E89*F89,2))))</x:f>
      </x:c>
      <x:c r="I89" s="30" t="str">
        <x:f>IF(OR(COUNT(G89)=0,COUNT(H89)=0),"",G89-H89)</x:f>
      </x:c>
      <x:c r="J89" s="15" t="str">
        <x:f>IF(A89="","",IF(COUNTIF(Schedule!$A$11:$A$90,A89)=0,"Unknown ID",IF(COUNTIF(Schedule!$A$11:$A$90,A89)&gt;1,"Duplicate schedule ID",IF(COUNTIF($A$11:$A$90,A89)&gt;1,"Duplicate ID",IF(COUNT(C89)=0,"Add people counts",IF(COUNT(D89)=0,"Set uptake",IF(E89=0,"No catering",IF(COUNT(F89)=0,"Set unit cost",IF(COUNT(G89)=0,"Set budget",IF(H89&gt;G89,"Over budget","On budget"))))))))))</x:f>
      </x:c>
    </x:row>
    <x:row r="90" ht="24" customHeight="1">
      <x:c r="A90" s="14"/>
      <x:c r="B90" s="15" t="str">
        <x:f>IF(A90="","",IFERROR(VLOOKUP(A90,Schedule!$A$11:$N$90,6,FALSE),""))</x:f>
      </x:c>
      <x:c r="C90" s="15" t="str">
        <x:f>IF(A90="","",IFERROR(VLOOKUP(A90,Schedule!$A$11:$N$90,9,FALSE),""))</x:f>
      </x:c>
      <x:c r="D90" s="28"/>
      <x:c r="E90" s="15" t="str">
        <x:f>IF(OR(A90="",COUNT(C90)=0,COUNT(D90)=0),"",ROUNDUP(C90*D90,0))</x:f>
      </x:c>
      <x:c r="F90" s="29"/>
      <x:c r="G90" s="29"/>
      <x:c r="H90" s="30" t="str">
        <x:f>IF(COUNT(E90)=0,"",IF(E90=0,0,IF(COUNT(F90)=0,"",ROUND(E90*F90,2))))</x:f>
      </x:c>
      <x:c r="I90" s="30" t="str">
        <x:f>IF(OR(COUNT(G90)=0,COUNT(H90)=0),"",G90-H90)</x:f>
      </x:c>
      <x:c r="J90" s="15" t="str">
        <x:f>IF(A90="","",IF(COUNTIF(Schedule!$A$11:$A$90,A90)=0,"Unknown ID",IF(COUNTIF(Schedule!$A$11:$A$90,A90)&gt;1,"Duplicate schedule ID",IF(COUNTIF($A$11:$A$90,A90)&gt;1,"Duplicate ID",IF(COUNT(C90)=0,"Add people counts",IF(COUNT(D90)=0,"Set uptake",IF(E90=0,"No catering",IF(COUNT(F90)=0,"Set unit cost",IF(COUNT(G90)=0,"Set budget",IF(H90&gt;G90,"Over budget","On budget"))))))))))</x:f>
      </x:c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</x:sheetData>
  <x:conditionalFormatting sqref="J11:J90">
    <x:cfRule type="expression" dxfId="2" priority="1">
      <x:formula>J11="Over budget"</x:formula>
    </x:cfRule>
  </x:conditionalFormatting>
  <x:pageMargins left="0.7" right="0.7" top="0.75" bottom="0.75" header="0.3" footer="0.3"/>
  <x:drawing xmlns:r="http://schemas.openxmlformats.org/officeDocument/2006/relationships" r:id="R31f029bd4ead4e23"/>
</x:worksheet>
</file>