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d0c6cf7f147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5328b9feda6e4793"/>
    <x:sheet xmlns:r="http://schemas.openxmlformats.org/officeDocument/2006/relationships" name="Tasks" sheetId="2" r:id="R820fab1b866c4b44"/>
    <x:sheet xmlns:r="http://schemas.openxmlformats.org/officeDocument/2006/relationships" name="Rules" sheetId="3" r:id="R786d5f861d2741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 mmm yyyy"/>
    <x:numFmt numFmtId="201" formatCode="dd mmm yy"/>
    <x:numFmt numFmtId="202" formatCode="0"/>
  </x:numFmts>
  <x:fonts count="12">
    <x:font>
      <x:sz val="11"/>
      <x:name val="Carlito"/>
    </x:font>
    <x:font>
      <x:sz val="10"/>
      <x:color rgb="FF1D2832"/>
      <x:name val="Arial"/>
    </x:font>
    <x:font>
      <x:b/>
      <x:sz val="16"/>
      <x:color rgb="FF1D2832"/>
      <x:name val="Arial"/>
    </x:font>
    <x:font>
      <x:sz val="10"/>
      <x:color rgb="FF52616D"/>
      <x:name val="Arial"/>
    </x:font>
    <x:font>
      <x:b/>
      <x:sz val="10"/>
      <x:color rgb="FF52616D"/>
      <x:name val="Arial"/>
    </x:font>
    <x:font>
      <x:b/>
      <x:sz val="16"/>
      <x:color rgb="FF1C3145"/>
      <x:name val="Arial"/>
    </x:font>
    <x:font>
      <x:sz val="10"/>
      <x:color rgb="FFA43932"/>
      <x:name val="Arial"/>
    </x:font>
    <x:font>
      <x:b/>
      <x:sz val="10"/>
      <x:color rgb="FFA43932"/>
      <x:name val="Arial"/>
    </x:font>
    <x:font>
      <x:b/>
      <x:sz val="11"/>
      <x:color rgb="FF1C3145"/>
      <x:name val="Arial"/>
    </x:font>
    <x:font>
      <x:b/>
      <x:sz val="10"/>
      <x:color rgb="FFFFFFFF"/>
      <x:name val="Arial"/>
    </x:font>
    <x:font>
      <x:b/>
      <x:sz val="10"/>
      <x:color rgb="FFC94C43"/>
      <x:name val="Arial"/>
    </x:font>
    <x:font>
      <x:b/>
      <x:sz val="10"/>
      <x:color rgb="FF1D2832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C94C43"/>
      </x:patternFill>
    </x:fill>
    <x:fill>
      <x:patternFill patternType="solid">
        <x:fgColor rgb="FFFFFFFF"/>
      </x:patternFill>
    </x:fill>
    <x:fill>
      <x:patternFill patternType="solid">
        <x:fgColor rgb="FF1C3145"/>
      </x:patternFill>
    </x:fill>
    <x:fill>
      <x:patternFill patternType="solid">
        <x:fgColor rgb="FFF2F5F6"/>
      </x:patternFill>
    </x:fill>
    <x:fill>
      <x:patternFill patternType="solid">
        <x:fgColor rgb="FFFFF9DF"/>
      </x:patternFill>
    </x:fill>
  </x:fills>
  <x:borders count="2">
    <x:border/>
    <x:border>
      <x:bottom style="thin">
        <x:color rgb="FFD8E0E4"/>
      </x:bottom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 applyAlignment="1">
      <x:alignment horizontal="center"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horizontal="center" vertical="center"/>
    </x:xf>
    <x:xf numFmtId="202" fontId="1" fillId="3" borderId="0" xfId="0" applyNumberFormat="1" applyFont="1" applyFill="1" applyBorder="1" applyAlignment="1">
      <x:alignment horizontal="center" vertical="center"/>
    </x:xf>
    <x:xf numFmtId="201" fontId="1" fillId="5" borderId="0" xfId="0" applyNumberFormat="1" applyFont="1" applyFill="1" applyBorder="1" applyAlignment="1">
      <x:alignment horizontal="center" vertical="center"/>
    </x:xf>
    <x:xf numFmtId="202" fontId="1" fillId="5" borderId="0" xfId="0" applyNumberFormat="1" applyFont="1" applyFill="1" applyBorder="1" applyAlignment="1">
      <x:alignment horizontal="center" vertical="center"/>
    </x:xf>
    <x:xf numFmtId="0" fontId="10" fillId="0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11" fillId="6" borderId="0" xfId="0" applyNumberFormat="1" applyFont="1" applyFill="1" applyBorder="1" applyAlignment="1">
      <x:alignment vertical="center"/>
    </x:xf>
    <x:xf numFmtId="0" fontId="11" fillId="6" borderId="0" xfId="0" applyNumberFormat="1" applyFont="1" applyFill="1" applyBorder="1" applyAlignment="1">
      <x:alignment horizontal="center" vertical="center"/>
    </x:xf>
    <x:xf numFmtId="201" fontId="1" fillId="6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9">
    <x:dxf>
      <x:font>
        <x:b/>
        <x:color rgb="FFA43932"/>
      </x:font>
      <x:fill>
        <x:patternFill>
          <x:bgColor rgb="FFFCEAE7"/>
        </x:patternFill>
      </x:fill>
    </x:dxf>
    <x:dxf>
      <x:font>
        <x:b/>
        <x:color rgb="FF755000"/>
      </x:font>
      <x:fill>
        <x:patternFill>
          <x:bgColor rgb="FFFFF1CC"/>
        </x:patternFill>
      </x:fill>
    </x:dxf>
    <x:dxf>
      <x:font>
        <x:b/>
        <x:color rgb="FF1D2832"/>
      </x:font>
      <x:fill>
        <x:patternFill>
          <x:bgColor rgb="FFFFF1CC"/>
        </x:patternFill>
      </x:fill>
    </x:dxf>
    <x:dxf>
      <x:font>
        <x:b/>
        <x:color rgb="FFA43932"/>
      </x:font>
      <x:fill>
        <x:patternFill>
          <x:bgColor rgb="FFFCEAE7"/>
        </x:patternFill>
      </x:fill>
    </x:dxf>
    <x:dxf>
      <x:font>
        <x:b/>
        <x:color rgb="FFA43932"/>
      </x:font>
      <x:fill>
        <x:patternFill>
          <x:bgColor rgb="FFFCEAE7"/>
        </x:patternFill>
      </x:fill>
    </x:dxf>
    <x:dxf>
      <x:font>
        <x:b/>
        <x:color rgb="FF755000"/>
      </x:font>
      <x:fill>
        <x:patternFill>
          <x:bgColor rgb="FFFFF1CC"/>
        </x:patternFill>
      </x:fill>
    </x:dxf>
    <x:dxf>
      <x:font>
        <x:b/>
        <x:color rgb="FF1D2832"/>
      </x:font>
      <x:fill>
        <x:patternFill>
          <x:bgColor rgb="FFFFF1CC"/>
        </x:patternFill>
      </x:fill>
    </x:dxf>
    <x:dxf>
      <x:font>
        <x:b/>
        <x:color rgb="FF1C3145"/>
      </x:font>
      <x:fill>
        <x:patternFill>
          <x:bgColor rgb="FFEAF0F5"/>
        </x:patternFill>
      </x:fill>
    </x:dxf>
    <x:dxf>
      <x:font>
        <x:b/>
        <x:color rgb="FF236645"/>
      </x:font>
      <x:fill>
        <x:patternFill>
          <x:bgColor rgb="FFE8F4E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dba887bb9f4b9d" /><Relationship Type="http://schemas.openxmlformats.org/officeDocument/2006/relationships/theme" Target="/xl/theme/theme1.xml" Id="R346e79c393ca481b" /><Relationship Type="http://schemas.openxmlformats.org/officeDocument/2006/relationships/sharedStrings" Target="/xl/sharedStrings.xml" Id="R845a217768aa4b3a" /><Relationship Type="http://schemas.openxmlformats.org/officeDocument/2006/relationships/worksheet" Target="/xl/worksheets/sheet1.xml" Id="R5328b9feda6e4793" /><Relationship Type="http://schemas.openxmlformats.org/officeDocument/2006/relationships/worksheet" Target="/xl/worksheets/sheet2.xml" Id="R820fab1b866c4b44" /><Relationship Type="http://schemas.openxmlformats.org/officeDocument/2006/relationships/worksheet" Target="/xl/worksheets/sheet3.xml" Id="R786d5f861d27419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5c020d6e4ed457a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3c3340e3523b4164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46d6ad698eaf4b81" /></Relationships>
</file>

<file path=xl/drawings/drawing1.xml><?xml version="1.0" encoding="utf-8"?>
<xdr:wsDr xmlns:xdr="http://schemas.openxmlformats.org/drawingml/2006/spreadsheetDrawing">
  <xdr:oneCellAnchor>
    <xdr:from>
      <xdr:col>5</xdr:col>
      <xdr:colOff>0</xdr:colOff>
      <xdr:row>0</xdr:row>
      <xdr:rowOff>0</xdr:rowOff>
    </xdr:from>
    <xdr:ext cx="1752600" cy="571500"/>
    <xdr:pic>
      <xdr:nvPicPr>
        <xdr:cNvPr id="1" name="d0325a2e-9e9b-4a92-a6e3-4f1cbf1608d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5c020d6e4ed457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5</xdr:col>
      <xdr:colOff>0</xdr:colOff>
      <xdr:row>0</xdr:row>
      <xdr:rowOff>0</xdr:rowOff>
    </xdr:from>
    <xdr:ext cx="1752600" cy="571500"/>
    <xdr:pic>
      <xdr:nvPicPr>
        <xdr:cNvPr id="1" name="fd7dc94f-95bf-488e-b66b-9a69040c700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c3340e3523b416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3</xdr:col>
      <xdr:colOff>0</xdr:colOff>
      <xdr:row>0</xdr:row>
      <xdr:rowOff>0</xdr:rowOff>
    </xdr:from>
    <xdr:ext cx="1752600" cy="571500"/>
    <xdr:pic>
      <xdr:nvPicPr>
        <xdr:cNvPr id="1" name="54a99842-b216-4026-922d-ae87d5fbe74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6d6ad698eaf4b8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PrioritiesTable" displayName="PrioritiesTable" ref="A7:U157" headerRowCount="1" totalsRowCount="0" totalsRowShown="0">
  <x:autoFilter ref="A7:U157"/>
  <x:tableColumns count="21">
    <x:tableColumn id="1" name="ID"/>
    <x:tableColumn id="2" name="Task / outcome"/>
    <x:tableColumn id="3" name="Owner"/>
    <x:tableColumn id="4" name="Team / company"/>
    <x:tableColumn id="5" name="Category"/>
    <x:tableColumn id="6" name="Added"/>
    <x:tableColumn id="7" name="Due"/>
    <x:tableColumn id="8" name="Impact 1–5"/>
    <x:tableColumn id="9" name="Urgency 1–5"/>
    <x:tableColumn id="10" name="Effort 1–5"/>
    <x:tableColumn id="11" name="Status"/>
    <x:tableColumn id="12" name="Blocked by"/>
    <x:tableColumn id="13" name="Next step"/>
    <x:tableColumn id="14" name="Notes"/>
    <x:tableColumn id="15" name="Days left"/>
    <x:tableColumn id="16" name="Deadline points"/>
    <x:tableColumn id="17" name="Due status"/>
    <x:tableColumn id="18" name="Priority score"/>
    <x:tableColumn id="19" name="Priority"/>
    <x:tableColumn id="20" name="Suggested action"/>
    <x:tableColumn id="21" name="Queue rank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90ce7ce57e949b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dcb8e8b8e5544e5d" /><Relationship Type="http://schemas.openxmlformats.org/officeDocument/2006/relationships/table" Target="/xl/tables/table1.xml" Id="Rae2e1cc93523427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68db8f7b466e4b08" /></Relationships>
</file>

<file path=xl/worksheets/sheet1.xml><?xml version="1.0" encoding="utf-8"?>
<x:worksheet xmlns:x="http://schemas.openxmlformats.org/spreadsheetml/2006/main">
  <x:sheetPr>
    <x:tabColor rgb="FF1C3145"/>
  </x:sheetPr>
  <x:sheetViews>
    <x:sheetView showGridLines="0" workbookViewId="0"/>
  </x:sheetViews>
  <x:sheetFormatPr defaultRowHeight="15"/>
  <x:cols>
    <x:col min="1" max="1" width="10" hidden="0" customWidth="1"/>
    <x:col min="2" max="2" width="34" hidden="0" customWidth="1"/>
    <x:col min="3" max="3" width="19" hidden="0" customWidth="1"/>
    <x:col min="4" max="4" width="16" hidden="0" customWidth="1"/>
    <x:col min="5" max="5" width="18" hidden="0" customWidth="1"/>
    <x:col min="6" max="6" width="12" hidden="0" customWidth="1"/>
    <x:col min="7" max="7" width="23" hidden="0" customWidth="1"/>
    <x:col min="8" max="8" width="17" hidden="0" customWidth="1"/>
  </x:cols>
  <x:sheetData>
    <x:row r="1" ht="13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9" t="str">
        <x:v>Office priorities</x:v>
      </x:c>
      <x:c r="B2" s="2"/>
      <x:c r="C2" s="2"/>
      <x:c r="D2" s="2"/>
      <x:c r="E2" s="2"/>
      <x:c r="F2" s="2"/>
      <x:c r="G2" s="2"/>
      <x:c r="H2" s="2"/>
    </x:row>
    <x:row r="3" ht="3" customHeight="1">
      <x:c r="A3" s="4"/>
      <x:c r="B3" s="4"/>
      <x:c r="C3" s="4"/>
      <x:c r="D3" s="4"/>
      <x:c r="E3" s="4"/>
      <x:c r="F3" s="4"/>
      <x:c r="G3" s="4"/>
      <x:c r="H3" s="4"/>
    </x:row>
    <x:row r="4" ht="27" customHeight="1">
      <x:c r="A4" s="5" t="str">
        <x:v>Add and rate tasks on the Tasks tab. This queue updates as deadlines and scores change.</x:v>
      </x:c>
      <x:c r="B4" s="5"/>
      <x:c r="C4" s="5"/>
      <x:c r="D4" s="5"/>
      <x:c r="E4" s="5"/>
      <x:c r="F4" s="5"/>
      <x:c r="G4" s="5"/>
      <x:c r="H4" s="5"/>
    </x:row>
    <x:row r="5">
      <x:c r="A5" s="5" t="str">
        <x:v>As of</x:v>
      </x:c>
      <x:c r="B5" s="7" t="n">
        <x:f>TODAY()</x:f>
        <x:v>46290</x:v>
      </x:c>
      <x:c r="C5" s="2"/>
      <x:c r="D5" s="2"/>
      <x:c r="E5" s="2"/>
      <x:c r="F5" s="2"/>
      <x:c r="G5" s="2"/>
      <x:c r="H5" s="2"/>
    </x:row>
    <x:row r="6">
      <x:c r="A6" s="2"/>
      <x:c r="B6" s="2"/>
      <x:c r="C6" s="2"/>
      <x:c r="D6" s="2"/>
      <x:c r="E6" s="2"/>
      <x:c r="F6" s="2"/>
      <x:c r="G6" s="2"/>
      <x:c r="H6" s="2"/>
    </x:row>
    <x:row r="7" ht="26" customHeight="1">
      <x:c r="A7" s="10" t="str">
        <x:v>Open</x:v>
      </x:c>
      <x:c r="B7" s="11"/>
      <x:c r="C7" s="10" t="str">
        <x:v>Critical</x:v>
      </x:c>
      <x:c r="D7" s="11"/>
      <x:c r="E7" s="10" t="str">
        <x:v>Overdue</x:v>
      </x:c>
      <x:c r="F7" s="11"/>
      <x:c r="G7" s="10" t="str">
        <x:v>Blocked</x:v>
      </x:c>
      <x:c r="H7" s="11"/>
    </x:row>
    <x:row r="8" ht="29" customHeight="1">
      <x:c r="A8" s="12" t="n">
        <x:f>COUNTIFS(Tasks!$B$8:$B$157,"&lt;&gt;",Tasks!$K$8:$K$157,"&lt;&gt;Done",Tasks!$K$8:$K$157,"&lt;&gt;On hold")</x:f>
        <x:v>0</x:v>
      </x:c>
      <x:c r="B8" s="11"/>
      <x:c r="C8" s="12" t="n">
        <x:f>COUNTIFS(Tasks!$S$8:$S$157,"Critical")</x:f>
        <x:v>0</x:v>
      </x:c>
      <x:c r="D8" s="11"/>
      <x:c r="E8" s="12" t="n">
        <x:f>COUNTIFS(Tasks!$Q$8:$Q$157,"Overdue",Tasks!$K$8:$K$157,"&lt;&gt;Done",Tasks!$K$8:$K$157,"&lt;&gt;On hold")</x:f>
        <x:v>0</x:v>
      </x:c>
      <x:c r="F8" s="11"/>
      <x:c r="G8" s="12" t="n">
        <x:f>COUNTIFS(Tasks!$S$8:$S$157,"Blocked")</x:f>
        <x:v>0</x:v>
      </x:c>
      <x:c r="H8" s="11"/>
    </x:row>
    <x:row r="9">
      <x:c r="A9" s="13"/>
      <x:c r="B9" s="13"/>
      <x:c r="C9" s="13"/>
      <x:c r="D9" s="13"/>
      <x:c r="E9" s="13"/>
      <x:c r="F9" s="13"/>
      <x:c r="G9" s="13"/>
      <x:c r="H9" s="13"/>
    </x:row>
    <x:row r="10" ht="24" customHeight="1">
      <x:c r="A10" s="14" t="str">
        <x:v>Needs rating</x:v>
      </x:c>
      <x:c r="B10" s="15" t="n">
        <x:f>COUNTIFS(Tasks!$S$8:$S$157,"Needs rating")</x:f>
        <x:v>0</x:v>
      </x:c>
      <x:c r="C10" s="2"/>
      <x:c r="D10" s="2"/>
      <x:c r="E10" s="2"/>
      <x:c r="F10" s="2"/>
      <x:c r="G10" s="2"/>
      <x:c r="H10" s="2"/>
    </x:row>
    <x:row r="11" ht="30" customHeight="1">
      <x:c r="A11" s="16" t="str">
        <x:v>Priority queue</x:v>
      </x:c>
      <x:c r="B11" s="2"/>
      <x:c r="C11" s="2"/>
      <x:c r="D11" s="2"/>
      <x:c r="E11" s="2"/>
      <x:c r="F11" s="2"/>
      <x:c r="G11" s="2"/>
      <x:c r="H11" s="2"/>
    </x:row>
    <x:row r="12" ht="34" customHeight="1">
      <x:c r="A12" s="19" t="str">
        <x:v>Rank</x:v>
      </x:c>
      <x:c r="B12" s="19" t="str">
        <x:v>Task</x:v>
      </x:c>
      <x:c r="C12" s="19" t="str">
        <x:v>Owner</x:v>
      </x:c>
      <x:c r="D12" s="19" t="str">
        <x:v>Due</x:v>
      </x:c>
      <x:c r="E12" s="19" t="str">
        <x:v>Priority</x:v>
      </x:c>
      <x:c r="F12" s="19" t="str">
        <x:v>Score</x:v>
      </x:c>
      <x:c r="G12" s="19" t="str">
        <x:v>Suggested action</x:v>
      </x:c>
      <x:c r="H12" s="19" t="str">
        <x:v>Status</x:v>
      </x:c>
    </x:row>
    <x:row r="13" ht="31" customHeight="1">
      <x:c r="A13" s="21" t="n">
        <x:v>1</x:v>
      </x:c>
      <x:c r="B13" s="11" t="str">
        <x:f>IF(COUNTIFS(Tasks!$U$8:$U$157,$A13)=0,"",INDEX(Tasks!$B$8:$B$157,MATCH($A13,Tasks!$U$8:$U$157,0)))</x:f>
      </x:c>
      <x:c r="C13" s="11" t="str">
        <x:f>IF(COUNTIFS(Tasks!$U$8:$U$157,$A13)=0,"",IF(INDEX(Tasks!$C$8:$C$157,MATCH($A13,Tasks!$U$8:$U$157,0))=0,"",INDEX(Tasks!$C$8:$C$157,MATCH($A13,Tasks!$U$8:$U$157,0))))</x:f>
      </x:c>
      <x:c r="D13" s="27" t="str">
        <x:f>IF(COUNTIFS(Tasks!$U$8:$U$157,$A13)=0,"",IF(INDEX(Tasks!$G$8:$G$157,MATCH($A13,Tasks!$U$8:$U$157,0))=0,"",INDEX(Tasks!$G$8:$G$157,MATCH($A13,Tasks!$U$8:$U$157,0))))</x:f>
      </x:c>
      <x:c r="E13" s="21" t="str">
        <x:f>IF(COUNTIFS(Tasks!$U$8:$U$157,$A13)=0,"",INDEX(Tasks!$S$8:$S$157,MATCH($A13,Tasks!$U$8:$U$157,0)))</x:f>
      </x:c>
      <x:c r="F13" s="28" t="str">
        <x:f>IF(COUNTIFS(Tasks!$U$8:$U$157,$A13)=0,"",INDEX(Tasks!$R$8:$R$157,MATCH($A13,Tasks!$U$8:$U$157,0)))</x:f>
      </x:c>
      <x:c r="G13" s="11" t="str">
        <x:f>IF(COUNTIFS(Tasks!$U$8:$U$157,$A13)=0,"",INDEX(Tasks!$T$8:$T$157,MATCH($A13,Tasks!$U$8:$U$157,0)))</x:f>
      </x:c>
      <x:c r="H13" s="11" t="str">
        <x:f>IF(COUNTIFS(Tasks!$U$8:$U$157,$A13)=0,"",IF(INDEX(Tasks!$K$8:$K$157,MATCH($A13,Tasks!$U$8:$U$157,0))=0,"",INDEX(Tasks!$K$8:$K$157,MATCH($A13,Tasks!$U$8:$U$157,0))))</x:f>
      </x:c>
    </x:row>
    <x:row r="14" ht="31" customHeight="1">
      <x:c r="A14" s="22" t="n">
        <x:v>2</x:v>
      </x:c>
      <x:c r="B14" s="20" t="str">
        <x:f>IF(COUNTIFS(Tasks!$U$8:$U$157,$A14)=0,"",INDEX(Tasks!$B$8:$B$157,MATCH($A14,Tasks!$U$8:$U$157,0)))</x:f>
      </x:c>
      <x:c r="C14" s="20" t="str">
        <x:f>IF(COUNTIFS(Tasks!$U$8:$U$157,$A14)=0,"",IF(INDEX(Tasks!$C$8:$C$157,MATCH($A14,Tasks!$U$8:$U$157,0))=0,"",INDEX(Tasks!$C$8:$C$157,MATCH($A14,Tasks!$U$8:$U$157,0))))</x:f>
      </x:c>
      <x:c r="D14" s="29" t="str">
        <x:f>IF(COUNTIFS(Tasks!$U$8:$U$157,$A14)=0,"",IF(INDEX(Tasks!$G$8:$G$157,MATCH($A14,Tasks!$U$8:$U$157,0))=0,"",INDEX(Tasks!$G$8:$G$157,MATCH($A14,Tasks!$U$8:$U$157,0))))</x:f>
      </x:c>
      <x:c r="E14" s="22" t="str">
        <x:f>IF(COUNTIFS(Tasks!$U$8:$U$157,$A14)=0,"",INDEX(Tasks!$S$8:$S$157,MATCH($A14,Tasks!$U$8:$U$157,0)))</x:f>
      </x:c>
      <x:c r="F14" s="30" t="str">
        <x:f>IF(COUNTIFS(Tasks!$U$8:$U$157,$A14)=0,"",INDEX(Tasks!$R$8:$R$157,MATCH($A14,Tasks!$U$8:$U$157,0)))</x:f>
      </x:c>
      <x:c r="G14" s="20" t="str">
        <x:f>IF(COUNTIFS(Tasks!$U$8:$U$157,$A14)=0,"",INDEX(Tasks!$T$8:$T$157,MATCH($A14,Tasks!$U$8:$U$157,0)))</x:f>
      </x:c>
      <x:c r="H14" s="20" t="str">
        <x:f>IF(COUNTIFS(Tasks!$U$8:$U$157,$A14)=0,"",IF(INDEX(Tasks!$K$8:$K$157,MATCH($A14,Tasks!$U$8:$U$157,0))=0,"",INDEX(Tasks!$K$8:$K$157,MATCH($A14,Tasks!$U$8:$U$157,0))))</x:f>
      </x:c>
    </x:row>
    <x:row r="15" ht="31" customHeight="1">
      <x:c r="A15" s="21" t="n">
        <x:v>3</x:v>
      </x:c>
      <x:c r="B15" s="11" t="str">
        <x:f>IF(COUNTIFS(Tasks!$U$8:$U$157,$A15)=0,"",INDEX(Tasks!$B$8:$B$157,MATCH($A15,Tasks!$U$8:$U$157,0)))</x:f>
      </x:c>
      <x:c r="C15" s="11" t="str">
        <x:f>IF(COUNTIFS(Tasks!$U$8:$U$157,$A15)=0,"",IF(INDEX(Tasks!$C$8:$C$157,MATCH($A15,Tasks!$U$8:$U$157,0))=0,"",INDEX(Tasks!$C$8:$C$157,MATCH($A15,Tasks!$U$8:$U$157,0))))</x:f>
      </x:c>
      <x:c r="D15" s="27" t="str">
        <x:f>IF(COUNTIFS(Tasks!$U$8:$U$157,$A15)=0,"",IF(INDEX(Tasks!$G$8:$G$157,MATCH($A15,Tasks!$U$8:$U$157,0))=0,"",INDEX(Tasks!$G$8:$G$157,MATCH($A15,Tasks!$U$8:$U$157,0))))</x:f>
      </x:c>
      <x:c r="E15" s="21" t="str">
        <x:f>IF(COUNTIFS(Tasks!$U$8:$U$157,$A15)=0,"",INDEX(Tasks!$S$8:$S$157,MATCH($A15,Tasks!$U$8:$U$157,0)))</x:f>
      </x:c>
      <x:c r="F15" s="28" t="str">
        <x:f>IF(COUNTIFS(Tasks!$U$8:$U$157,$A15)=0,"",INDEX(Tasks!$R$8:$R$157,MATCH($A15,Tasks!$U$8:$U$157,0)))</x:f>
      </x:c>
      <x:c r="G15" s="11" t="str">
        <x:f>IF(COUNTIFS(Tasks!$U$8:$U$157,$A15)=0,"",INDEX(Tasks!$T$8:$T$157,MATCH($A15,Tasks!$U$8:$U$157,0)))</x:f>
      </x:c>
      <x:c r="H15" s="11" t="str">
        <x:f>IF(COUNTIFS(Tasks!$U$8:$U$157,$A15)=0,"",IF(INDEX(Tasks!$K$8:$K$157,MATCH($A15,Tasks!$U$8:$U$157,0))=0,"",INDEX(Tasks!$K$8:$K$157,MATCH($A15,Tasks!$U$8:$U$157,0))))</x:f>
      </x:c>
    </x:row>
    <x:row r="16" ht="31" customHeight="1">
      <x:c r="A16" s="22" t="n">
        <x:v>4</x:v>
      </x:c>
      <x:c r="B16" s="20" t="str">
        <x:f>IF(COUNTIFS(Tasks!$U$8:$U$157,$A16)=0,"",INDEX(Tasks!$B$8:$B$157,MATCH($A16,Tasks!$U$8:$U$157,0)))</x:f>
      </x:c>
      <x:c r="C16" s="20" t="str">
        <x:f>IF(COUNTIFS(Tasks!$U$8:$U$157,$A16)=0,"",IF(INDEX(Tasks!$C$8:$C$157,MATCH($A16,Tasks!$U$8:$U$157,0))=0,"",INDEX(Tasks!$C$8:$C$157,MATCH($A16,Tasks!$U$8:$U$157,0))))</x:f>
      </x:c>
      <x:c r="D16" s="29" t="str">
        <x:f>IF(COUNTIFS(Tasks!$U$8:$U$157,$A16)=0,"",IF(INDEX(Tasks!$G$8:$G$157,MATCH($A16,Tasks!$U$8:$U$157,0))=0,"",INDEX(Tasks!$G$8:$G$157,MATCH($A16,Tasks!$U$8:$U$157,0))))</x:f>
      </x:c>
      <x:c r="E16" s="22" t="str">
        <x:f>IF(COUNTIFS(Tasks!$U$8:$U$157,$A16)=0,"",INDEX(Tasks!$S$8:$S$157,MATCH($A16,Tasks!$U$8:$U$157,0)))</x:f>
      </x:c>
      <x:c r="F16" s="30" t="str">
        <x:f>IF(COUNTIFS(Tasks!$U$8:$U$157,$A16)=0,"",INDEX(Tasks!$R$8:$R$157,MATCH($A16,Tasks!$U$8:$U$157,0)))</x:f>
      </x:c>
      <x:c r="G16" s="20" t="str">
        <x:f>IF(COUNTIFS(Tasks!$U$8:$U$157,$A16)=0,"",INDEX(Tasks!$T$8:$T$157,MATCH($A16,Tasks!$U$8:$U$157,0)))</x:f>
      </x:c>
      <x:c r="H16" s="20" t="str">
        <x:f>IF(COUNTIFS(Tasks!$U$8:$U$157,$A16)=0,"",IF(INDEX(Tasks!$K$8:$K$157,MATCH($A16,Tasks!$U$8:$U$157,0))=0,"",INDEX(Tasks!$K$8:$K$157,MATCH($A16,Tasks!$U$8:$U$157,0))))</x:f>
      </x:c>
    </x:row>
    <x:row r="17" ht="31" customHeight="1">
      <x:c r="A17" s="21" t="n">
        <x:v>5</x:v>
      </x:c>
      <x:c r="B17" s="11" t="str">
        <x:f>IF(COUNTIFS(Tasks!$U$8:$U$157,$A17)=0,"",INDEX(Tasks!$B$8:$B$157,MATCH($A17,Tasks!$U$8:$U$157,0)))</x:f>
      </x:c>
      <x:c r="C17" s="11" t="str">
        <x:f>IF(COUNTIFS(Tasks!$U$8:$U$157,$A17)=0,"",IF(INDEX(Tasks!$C$8:$C$157,MATCH($A17,Tasks!$U$8:$U$157,0))=0,"",INDEX(Tasks!$C$8:$C$157,MATCH($A17,Tasks!$U$8:$U$157,0))))</x:f>
      </x:c>
      <x:c r="D17" s="27" t="str">
        <x:f>IF(COUNTIFS(Tasks!$U$8:$U$157,$A17)=0,"",IF(INDEX(Tasks!$G$8:$G$157,MATCH($A17,Tasks!$U$8:$U$157,0))=0,"",INDEX(Tasks!$G$8:$G$157,MATCH($A17,Tasks!$U$8:$U$157,0))))</x:f>
      </x:c>
      <x:c r="E17" s="21" t="str">
        <x:f>IF(COUNTIFS(Tasks!$U$8:$U$157,$A17)=0,"",INDEX(Tasks!$S$8:$S$157,MATCH($A17,Tasks!$U$8:$U$157,0)))</x:f>
      </x:c>
      <x:c r="F17" s="28" t="str">
        <x:f>IF(COUNTIFS(Tasks!$U$8:$U$157,$A17)=0,"",INDEX(Tasks!$R$8:$R$157,MATCH($A17,Tasks!$U$8:$U$157,0)))</x:f>
      </x:c>
      <x:c r="G17" s="11" t="str">
        <x:f>IF(COUNTIFS(Tasks!$U$8:$U$157,$A17)=0,"",INDEX(Tasks!$T$8:$T$157,MATCH($A17,Tasks!$U$8:$U$157,0)))</x:f>
      </x:c>
      <x:c r="H17" s="11" t="str">
        <x:f>IF(COUNTIFS(Tasks!$U$8:$U$157,$A17)=0,"",IF(INDEX(Tasks!$K$8:$K$157,MATCH($A17,Tasks!$U$8:$U$157,0))=0,"",INDEX(Tasks!$K$8:$K$157,MATCH($A17,Tasks!$U$8:$U$157,0))))</x:f>
      </x:c>
    </x:row>
    <x:row r="18" ht="31" customHeight="1">
      <x:c r="A18" s="22" t="n">
        <x:v>6</x:v>
      </x:c>
      <x:c r="B18" s="20" t="str">
        <x:f>IF(COUNTIFS(Tasks!$U$8:$U$157,$A18)=0,"",INDEX(Tasks!$B$8:$B$157,MATCH($A18,Tasks!$U$8:$U$157,0)))</x:f>
      </x:c>
      <x:c r="C18" s="20" t="str">
        <x:f>IF(COUNTIFS(Tasks!$U$8:$U$157,$A18)=0,"",IF(INDEX(Tasks!$C$8:$C$157,MATCH($A18,Tasks!$U$8:$U$157,0))=0,"",INDEX(Tasks!$C$8:$C$157,MATCH($A18,Tasks!$U$8:$U$157,0))))</x:f>
      </x:c>
      <x:c r="D18" s="29" t="str">
        <x:f>IF(COUNTIFS(Tasks!$U$8:$U$157,$A18)=0,"",IF(INDEX(Tasks!$G$8:$G$157,MATCH($A18,Tasks!$U$8:$U$157,0))=0,"",INDEX(Tasks!$G$8:$G$157,MATCH($A18,Tasks!$U$8:$U$157,0))))</x:f>
      </x:c>
      <x:c r="E18" s="22" t="str">
        <x:f>IF(COUNTIFS(Tasks!$U$8:$U$157,$A18)=0,"",INDEX(Tasks!$S$8:$S$157,MATCH($A18,Tasks!$U$8:$U$157,0)))</x:f>
      </x:c>
      <x:c r="F18" s="30" t="str">
        <x:f>IF(COUNTIFS(Tasks!$U$8:$U$157,$A18)=0,"",INDEX(Tasks!$R$8:$R$157,MATCH($A18,Tasks!$U$8:$U$157,0)))</x:f>
      </x:c>
      <x:c r="G18" s="20" t="str">
        <x:f>IF(COUNTIFS(Tasks!$U$8:$U$157,$A18)=0,"",INDEX(Tasks!$T$8:$T$157,MATCH($A18,Tasks!$U$8:$U$157,0)))</x:f>
      </x:c>
      <x:c r="H18" s="20" t="str">
        <x:f>IF(COUNTIFS(Tasks!$U$8:$U$157,$A18)=0,"",IF(INDEX(Tasks!$K$8:$K$157,MATCH($A18,Tasks!$U$8:$U$157,0))=0,"",INDEX(Tasks!$K$8:$K$157,MATCH($A18,Tasks!$U$8:$U$157,0))))</x:f>
      </x:c>
    </x:row>
    <x:row r="19" ht="31" customHeight="1">
      <x:c r="A19" s="21" t="n">
        <x:v>7</x:v>
      </x:c>
      <x:c r="B19" s="11" t="str">
        <x:f>IF(COUNTIFS(Tasks!$U$8:$U$157,$A19)=0,"",INDEX(Tasks!$B$8:$B$157,MATCH($A19,Tasks!$U$8:$U$157,0)))</x:f>
      </x:c>
      <x:c r="C19" s="11" t="str">
        <x:f>IF(COUNTIFS(Tasks!$U$8:$U$157,$A19)=0,"",IF(INDEX(Tasks!$C$8:$C$157,MATCH($A19,Tasks!$U$8:$U$157,0))=0,"",INDEX(Tasks!$C$8:$C$157,MATCH($A19,Tasks!$U$8:$U$157,0))))</x:f>
      </x:c>
      <x:c r="D19" s="27" t="str">
        <x:f>IF(COUNTIFS(Tasks!$U$8:$U$157,$A19)=0,"",IF(INDEX(Tasks!$G$8:$G$157,MATCH($A19,Tasks!$U$8:$U$157,0))=0,"",INDEX(Tasks!$G$8:$G$157,MATCH($A19,Tasks!$U$8:$U$157,0))))</x:f>
      </x:c>
      <x:c r="E19" s="21" t="str">
        <x:f>IF(COUNTIFS(Tasks!$U$8:$U$157,$A19)=0,"",INDEX(Tasks!$S$8:$S$157,MATCH($A19,Tasks!$U$8:$U$157,0)))</x:f>
      </x:c>
      <x:c r="F19" s="28" t="str">
        <x:f>IF(COUNTIFS(Tasks!$U$8:$U$157,$A19)=0,"",INDEX(Tasks!$R$8:$R$157,MATCH($A19,Tasks!$U$8:$U$157,0)))</x:f>
      </x:c>
      <x:c r="G19" s="11" t="str">
        <x:f>IF(COUNTIFS(Tasks!$U$8:$U$157,$A19)=0,"",INDEX(Tasks!$T$8:$T$157,MATCH($A19,Tasks!$U$8:$U$157,0)))</x:f>
      </x:c>
      <x:c r="H19" s="11" t="str">
        <x:f>IF(COUNTIFS(Tasks!$U$8:$U$157,$A19)=0,"",IF(INDEX(Tasks!$K$8:$K$157,MATCH($A19,Tasks!$U$8:$U$157,0))=0,"",INDEX(Tasks!$K$8:$K$157,MATCH($A19,Tasks!$U$8:$U$157,0))))</x:f>
      </x:c>
    </x:row>
    <x:row r="20" ht="31" customHeight="1">
      <x:c r="A20" s="22" t="n">
        <x:v>8</x:v>
      </x:c>
      <x:c r="B20" s="20" t="str">
        <x:f>IF(COUNTIFS(Tasks!$U$8:$U$157,$A20)=0,"",INDEX(Tasks!$B$8:$B$157,MATCH($A20,Tasks!$U$8:$U$157,0)))</x:f>
      </x:c>
      <x:c r="C20" s="20" t="str">
        <x:f>IF(COUNTIFS(Tasks!$U$8:$U$157,$A20)=0,"",IF(INDEX(Tasks!$C$8:$C$157,MATCH($A20,Tasks!$U$8:$U$157,0))=0,"",INDEX(Tasks!$C$8:$C$157,MATCH($A20,Tasks!$U$8:$U$157,0))))</x:f>
      </x:c>
      <x:c r="D20" s="29" t="str">
        <x:f>IF(COUNTIFS(Tasks!$U$8:$U$157,$A20)=0,"",IF(INDEX(Tasks!$G$8:$G$157,MATCH($A20,Tasks!$U$8:$U$157,0))=0,"",INDEX(Tasks!$G$8:$G$157,MATCH($A20,Tasks!$U$8:$U$157,0))))</x:f>
      </x:c>
      <x:c r="E20" s="22" t="str">
        <x:f>IF(COUNTIFS(Tasks!$U$8:$U$157,$A20)=0,"",INDEX(Tasks!$S$8:$S$157,MATCH($A20,Tasks!$U$8:$U$157,0)))</x:f>
      </x:c>
      <x:c r="F20" s="30" t="str">
        <x:f>IF(COUNTIFS(Tasks!$U$8:$U$157,$A20)=0,"",INDEX(Tasks!$R$8:$R$157,MATCH($A20,Tasks!$U$8:$U$157,0)))</x:f>
      </x:c>
      <x:c r="G20" s="20" t="str">
        <x:f>IF(COUNTIFS(Tasks!$U$8:$U$157,$A20)=0,"",INDEX(Tasks!$T$8:$T$157,MATCH($A20,Tasks!$U$8:$U$157,0)))</x:f>
      </x:c>
      <x:c r="H20" s="20" t="str">
        <x:f>IF(COUNTIFS(Tasks!$U$8:$U$157,$A20)=0,"",IF(INDEX(Tasks!$K$8:$K$157,MATCH($A20,Tasks!$U$8:$U$157,0))=0,"",INDEX(Tasks!$K$8:$K$157,MATCH($A20,Tasks!$U$8:$U$157,0))))</x:f>
      </x:c>
    </x:row>
    <x:row r="21" ht="31" customHeight="1">
      <x:c r="A21" s="21" t="n">
        <x:v>9</x:v>
      </x:c>
      <x:c r="B21" s="11" t="str">
        <x:f>IF(COUNTIFS(Tasks!$U$8:$U$157,$A21)=0,"",INDEX(Tasks!$B$8:$B$157,MATCH($A21,Tasks!$U$8:$U$157,0)))</x:f>
      </x:c>
      <x:c r="C21" s="11" t="str">
        <x:f>IF(COUNTIFS(Tasks!$U$8:$U$157,$A21)=0,"",IF(INDEX(Tasks!$C$8:$C$157,MATCH($A21,Tasks!$U$8:$U$157,0))=0,"",INDEX(Tasks!$C$8:$C$157,MATCH($A21,Tasks!$U$8:$U$157,0))))</x:f>
      </x:c>
      <x:c r="D21" s="27" t="str">
        <x:f>IF(COUNTIFS(Tasks!$U$8:$U$157,$A21)=0,"",IF(INDEX(Tasks!$G$8:$G$157,MATCH($A21,Tasks!$U$8:$U$157,0))=0,"",INDEX(Tasks!$G$8:$G$157,MATCH($A21,Tasks!$U$8:$U$157,0))))</x:f>
      </x:c>
      <x:c r="E21" s="21" t="str">
        <x:f>IF(COUNTIFS(Tasks!$U$8:$U$157,$A21)=0,"",INDEX(Tasks!$S$8:$S$157,MATCH($A21,Tasks!$U$8:$U$157,0)))</x:f>
      </x:c>
      <x:c r="F21" s="28" t="str">
        <x:f>IF(COUNTIFS(Tasks!$U$8:$U$157,$A21)=0,"",INDEX(Tasks!$R$8:$R$157,MATCH($A21,Tasks!$U$8:$U$157,0)))</x:f>
      </x:c>
      <x:c r="G21" s="11" t="str">
        <x:f>IF(COUNTIFS(Tasks!$U$8:$U$157,$A21)=0,"",INDEX(Tasks!$T$8:$T$157,MATCH($A21,Tasks!$U$8:$U$157,0)))</x:f>
      </x:c>
      <x:c r="H21" s="11" t="str">
        <x:f>IF(COUNTIFS(Tasks!$U$8:$U$157,$A21)=0,"",IF(INDEX(Tasks!$K$8:$K$157,MATCH($A21,Tasks!$U$8:$U$157,0))=0,"",INDEX(Tasks!$K$8:$K$157,MATCH($A21,Tasks!$U$8:$U$157,0))))</x:f>
      </x:c>
    </x:row>
    <x:row r="22" ht="31" customHeight="1">
      <x:c r="A22" s="22" t="n">
        <x:v>10</x:v>
      </x:c>
      <x:c r="B22" s="20" t="str">
        <x:f>IF(COUNTIFS(Tasks!$U$8:$U$157,$A22)=0,"",INDEX(Tasks!$B$8:$B$157,MATCH($A22,Tasks!$U$8:$U$157,0)))</x:f>
      </x:c>
      <x:c r="C22" s="20" t="str">
        <x:f>IF(COUNTIFS(Tasks!$U$8:$U$157,$A22)=0,"",IF(INDEX(Tasks!$C$8:$C$157,MATCH($A22,Tasks!$U$8:$U$157,0))=0,"",INDEX(Tasks!$C$8:$C$157,MATCH($A22,Tasks!$U$8:$U$157,0))))</x:f>
      </x:c>
      <x:c r="D22" s="29" t="str">
        <x:f>IF(COUNTIFS(Tasks!$U$8:$U$157,$A22)=0,"",IF(INDEX(Tasks!$G$8:$G$157,MATCH($A22,Tasks!$U$8:$U$157,0))=0,"",INDEX(Tasks!$G$8:$G$157,MATCH($A22,Tasks!$U$8:$U$157,0))))</x:f>
      </x:c>
      <x:c r="E22" s="22" t="str">
        <x:f>IF(COUNTIFS(Tasks!$U$8:$U$157,$A22)=0,"",INDEX(Tasks!$S$8:$S$157,MATCH($A22,Tasks!$U$8:$U$157,0)))</x:f>
      </x:c>
      <x:c r="F22" s="30" t="str">
        <x:f>IF(COUNTIFS(Tasks!$U$8:$U$157,$A22)=0,"",INDEX(Tasks!$R$8:$R$157,MATCH($A22,Tasks!$U$8:$U$157,0)))</x:f>
      </x:c>
      <x:c r="G22" s="20" t="str">
        <x:f>IF(COUNTIFS(Tasks!$U$8:$U$157,$A22)=0,"",INDEX(Tasks!$T$8:$T$157,MATCH($A22,Tasks!$U$8:$U$157,0)))</x:f>
      </x:c>
      <x:c r="H22" s="20" t="str">
        <x:f>IF(COUNTIFS(Tasks!$U$8:$U$157,$A22)=0,"",IF(INDEX(Tasks!$K$8:$K$157,MATCH($A22,Tasks!$U$8:$U$157,0))=0,"",INDEX(Tasks!$K$8:$K$157,MATCH($A22,Tasks!$U$8:$U$157,0))))</x:f>
      </x:c>
    </x:row>
    <x:row r="23">
      <x:c r="A23" s="2"/>
      <x:c r="B23" s="2"/>
      <x:c r="C23" s="2"/>
      <x:c r="D23" s="2"/>
      <x:c r="E23" s="2"/>
      <x:c r="F23" s="2"/>
      <x:c r="G23" s="2"/>
      <x:c r="H23" s="2"/>
    </x:row>
    <x:row r="24">
      <x:c r="A24" s="16" t="str">
        <x:v>Use this workbook</x:v>
      </x:c>
      <x:c r="B24" s="2"/>
      <x:c r="C24" s="2"/>
      <x:c r="D24" s="2"/>
      <x:c r="E24" s="2"/>
      <x:c r="F24" s="2"/>
      <x:c r="G24" s="2"/>
      <x:c r="H24" s="2"/>
    </x:row>
    <x:row r="25" ht="22" customHeight="1">
      <x:c r="A25" s="5" t="str">
        <x:v>1. Enter tasks and owners on the Tasks tab. Rate impact, urgency and effort from 1 to 5.</x:v>
      </x:c>
      <x:c r="B25" s="5"/>
      <x:c r="C25" s="5"/>
      <x:c r="D25" s="5"/>
      <x:c r="E25" s="5"/>
      <x:c r="F25" s="5"/>
      <x:c r="G25" s="5"/>
      <x:c r="H25" s="5"/>
    </x:row>
    <x:row r="26" ht="22" customHeight="1">
      <x:c r="A26" s="5" t="str">
        <x:v>2. Add a due date when there is one. The score, flags and queue update automatically.</x:v>
      </x:c>
      <x:c r="B26" s="5"/>
      <x:c r="C26" s="5"/>
      <x:c r="D26" s="5"/>
      <x:c r="E26" s="5"/>
      <x:c r="F26" s="5"/>
      <x:c r="G26" s="5"/>
      <x:c r="H26" s="5"/>
    </x:row>
    <x:row r="27" ht="22" customHeight="1">
      <x:c r="A27" s="5" t="str">
        <x:v>3. Review blocked and overdue work, then update status and next steps as you go.</x:v>
      </x:c>
      <x:c r="B27" s="5"/>
      <x:c r="C27" s="5"/>
      <x:c r="D27" s="5"/>
      <x:c r="E27" s="5"/>
      <x:c r="F27" s="5"/>
      <x:c r="G27" s="5"/>
      <x:c r="H27" s="5"/>
    </x:row>
    <x:row r="28">
      <x:c r="A28" s="2"/>
      <x:c r="B28" s="2"/>
      <x:c r="C28" s="2"/>
      <x:c r="D28" s="2"/>
      <x:c r="E28" s="2"/>
      <x:c r="F28" s="2"/>
      <x:c r="G28" s="2"/>
      <x:c r="H28" s="2"/>
    </x:row>
    <x:row r="29">
      <x:c r="A29" s="31" t="str">
        <x:v>REGENT’S WHARF</x:v>
      </x:c>
      <x:c r="B29" s="2"/>
      <x:c r="C29" s="2"/>
      <x:c r="D29" s="2"/>
      <x:c r="E29" s="2"/>
      <x:c r="F29" s="5" t="str">
        <x:v>Developed by Arlean Carlos</x:v>
      </x:c>
      <x:c r="G29" s="2"/>
      <x:c r="H29" s="2"/>
    </x:row>
    <x:row r="30">
      <x:c r="A30" s="2"/>
      <x:c r="B30" s="2"/>
      <x:c r="C30" s="2"/>
      <x:c r="D30" s="2"/>
      <x:c r="E30" s="2"/>
      <x:c r="F30" s="2"/>
      <x:c r="G30" s="2"/>
      <x:c r="H30" s="2"/>
    </x:row>
  </x:sheetData>
  <x:conditionalFormatting sqref="E13:E22">
    <x:cfRule type="expression" dxfId="0" priority="1">
      <x:formula>$E13="Critical"</x:formula>
    </x:cfRule>
    <x:cfRule type="expression" dxfId="1" priority="2">
      <x:formula>$E13="Blocked"</x:formula>
    </x:cfRule>
    <x:cfRule type="expression" dxfId="2" priority="3">
      <x:formula>$E13="High"</x:formula>
    </x:cfRule>
  </x:conditionalFormatting>
  <x:pageMargins left="0.7" right="0.7" top="0.75" bottom="0.75" header="0.3" footer="0.3"/>
  <x:drawing xmlns:r="http://schemas.openxmlformats.org/officeDocument/2006/relationships" r:id="R890ce7ce57e949ba"/>
</x:worksheet>
</file>

<file path=xl/worksheets/sheet2.xml><?xml version="1.0" encoding="utf-8"?>
<x:worksheet xmlns:x="http://schemas.openxmlformats.org/spreadsheetml/2006/main">
  <x:sheetPr>
    <x:tabColor rgb="FFC94C43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2" hidden="0" customWidth="1"/>
    <x:col min="2" max="2" width="39" hidden="0" customWidth="1"/>
    <x:col min="3" max="3" width="22" hidden="0" customWidth="1"/>
    <x:col min="4" max="4" width="20" hidden="0" customWidth="1"/>
    <x:col min="5" max="5" width="17" hidden="0" customWidth="1"/>
    <x:col min="6" max="6" width="15" hidden="0" customWidth="1"/>
    <x:col min="7" max="7" width="15" hidden="0" customWidth="1"/>
    <x:col min="8" max="8" width="14" hidden="0" customWidth="1"/>
    <x:col min="9" max="9" width="14" hidden="0" customWidth="1"/>
    <x:col min="10" max="10" width="14" hidden="0" customWidth="1"/>
    <x:col min="11" max="11" width="18" hidden="0" customWidth="1"/>
    <x:col min="12" max="12" width="26" hidden="0" customWidth="1"/>
    <x:col min="13" max="13" width="33" hidden="0" customWidth="1"/>
    <x:col min="14" max="14" width="32" hidden="0" customWidth="1"/>
    <x:col min="15" max="15" width="14" hidden="0" customWidth="1"/>
    <x:col min="16" max="16" width="18" hidden="0" customWidth="1"/>
    <x:col min="17" max="17" width="18" hidden="0" customWidth="1"/>
    <x:col min="18" max="18" width="18" hidden="0" customWidth="1"/>
    <x:col min="19" max="19" width="19" hidden="0" customWidth="1"/>
    <x:col min="20" max="20" width="26" hidden="0" customWidth="1"/>
    <x:col min="21" max="21" width="14" hidden="0" customWidth="1"/>
  </x:cols>
  <x:sheetData>
    <x:row r="1" ht="1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</x:row>
    <x:row r="2" ht="34" customHeight="1">
      <x:c r="A2" s="9" t="str">
        <x:v>Task register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3" ht="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</x:row>
    <x:row r="4">
      <x:c r="A4" s="5" t="str">
        <x:v>Enter tasks in the pale yellow columns. Add impact, urgency and effort to place a task in the queue.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</x:row>
    <x:row r="5">
      <x:c r="A5" s="5" t="str">
        <x:v>1 = low; 5 = high. Lower effort gives a small bonus. Add a blocker to flag a task for follow-up.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</x:row>
    <x:row r="6">
      <x:c r="A6" s="11"/>
      <x:c r="B6" s="11"/>
      <x:c r="C6" s="11"/>
      <x:c r="D6" s="11"/>
      <x:c r="E6" s="11"/>
      <x:c r="F6" s="11"/>
      <x:c r="G6" s="11"/>
      <x:c r="H6" s="11"/>
      <x:c r="I6" s="11"/>
      <x:c r="J6" s="11"/>
      <x:c r="K6" s="11"/>
      <x:c r="L6" s="11"/>
      <x:c r="M6" s="11"/>
      <x:c r="N6" s="11"/>
      <x:c r="O6" s="11"/>
      <x:c r="P6" s="11"/>
      <x:c r="Q6" s="11"/>
      <x:c r="R6" s="11"/>
      <x:c r="S6" s="11"/>
      <x:c r="T6" s="11"/>
      <x:c r="U6" s="11"/>
    </x:row>
    <x:row r="7" ht="34" customHeight="1">
      <x:c r="A7" s="19" t="str">
        <x:v>ID</x:v>
      </x:c>
      <x:c r="B7" s="19" t="str">
        <x:v>Task / outcome</x:v>
      </x:c>
      <x:c r="C7" s="19" t="str">
        <x:v>Owner</x:v>
      </x:c>
      <x:c r="D7" s="19" t="str">
        <x:v>Team / company</x:v>
      </x:c>
      <x:c r="E7" s="19" t="str">
        <x:v>Category</x:v>
      </x:c>
      <x:c r="F7" s="19" t="str">
        <x:v>Added</x:v>
      </x:c>
      <x:c r="G7" s="19" t="str">
        <x:v>Due</x:v>
      </x:c>
      <x:c r="H7" s="19" t="str">
        <x:v>Impact 1–5</x:v>
      </x:c>
      <x:c r="I7" s="19" t="str">
        <x:v>Urgency 1–5</x:v>
      </x:c>
      <x:c r="J7" s="19" t="str">
        <x:v>Effort 1–5</x:v>
      </x:c>
      <x:c r="K7" s="19" t="str">
        <x:v>Status</x:v>
      </x:c>
      <x:c r="L7" s="19" t="str">
        <x:v>Blocked by</x:v>
      </x:c>
      <x:c r="M7" s="19" t="str">
        <x:v>Next step</x:v>
      </x:c>
      <x:c r="N7" s="19" t="str">
        <x:v>Notes</x:v>
      </x:c>
      <x:c r="O7" s="19" t="str">
        <x:v>Days left</x:v>
      </x:c>
      <x:c r="P7" s="19" t="str">
        <x:v>Deadline points</x:v>
      </x:c>
      <x:c r="Q7" s="19" t="str">
        <x:v>Due status</x:v>
      </x:c>
      <x:c r="R7" s="19" t="str">
        <x:v>Priority score</x:v>
      </x:c>
      <x:c r="S7" s="19" t="str">
        <x:v>Priority</x:v>
      </x:c>
      <x:c r="T7" s="19" t="str">
        <x:v>Suggested action</x:v>
      </x:c>
      <x:c r="U7" s="19" t="str">
        <x:v>Queue rank</x:v>
      </x:c>
    </x:row>
    <x:row r="8" ht="24" customHeight="1">
      <x:c r="A8" s="20" t="str">
        <x:f>IF(B8="","","RW-"&amp;TEXT(ROW()-7,"000"))</x:f>
      </x:c>
      <x:c r="B8" s="32"/>
      <x:c r="C8" s="32"/>
      <x:c r="D8" s="32"/>
      <x:c r="E8" s="32"/>
      <x:c r="F8" s="35"/>
      <x:c r="G8" s="35"/>
      <x:c r="H8" s="36"/>
      <x:c r="I8" s="36"/>
      <x:c r="J8" s="36"/>
      <x:c r="K8" s="32"/>
      <x:c r="L8" s="32"/>
      <x:c r="M8" s="32"/>
      <x:c r="N8" s="32"/>
      <x:c r="O8" s="28" t="str">
        <x:f>IF(OR(B8="",G8=""),"",G8-TODAY())</x:f>
      </x:c>
      <x:c r="P8" s="28" t="str">
        <x:f>IF(B8="","",IF(G8="",Rules!$E$10,IF(G8&lt;TODAY(),Rules!$E$6,IF(O8&lt;=Rules!$B$17,Rules!$E$7,IF(O8&lt;=Rules!$B$18,Rules!$E$8,IF(O8&lt;=Rules!$B$19,Rules!$E$9,Rules!$E$10))))))</x:f>
      </x:c>
      <x:c r="Q8" s="21" t="str">
        <x:f>IF(B8="","",IF(K8="Done","Complete",IF(G8="","No deadline",IF(G8&lt;TODAY(),"Overdue",IF(O8&lt;=Rules!$B$17,"Imminent",IF(O8&lt;=Rules!$B$18,"Due soon","Scheduled"))))))</x:f>
      </x:c>
      <x:c r="R8" s="28" t="str">
        <x:f>IF(B8="","",IF(COUNT(H8:J8)&lt;3,"",H8*Rules!$B$6+I8*Rules!$B$7+(6-J8)*Rules!$B$8+P8*Rules!$B$9))</x:f>
      </x:c>
      <x:c r="S8" s="21" t="str">
        <x:f>IF(B8="","",IF(K8="Done","Done",IF(K8="On hold","On hold",IF(COUNT(H8:J8)&lt;3,"Needs rating",IF(L8&lt;&gt;"","Blocked",IF(Q8="Overdue","Critical",IF(R8&gt;=Rules!$B$12,"Critical",IF(R8&gt;=Rules!$B$13,"High",IF(R8&gt;=Rules!$B$14,"Medium","Low")))))))))</x:f>
      </x:c>
      <x:c r="T8" s="21" t="str">
        <x:f>IF(B8="","",IF(S8="Done","Complete",IF(S8="On hold","Review hold",IF(S8="Needs rating","Add ratings",IF(S8="Blocked",IF(Q8="Overdue","Escalate blocker","Clear blocker"),IF(Q8="Overdue","Escalate",IF(S8="Critical","Do next",IF(S8="High","Schedule this week",IF(S8="Medium","Plan","Backlog")))))))))</x:f>
      </x:c>
      <x:c r="U8" s="28" t="str">
        <x:f>IF(OR(B8="",R8="",K8="Done",K8="On hold"),"",COUNTIFS($R$8:$R$157,"&gt;"&amp;R8,$K$8:$K$157,"&lt;&gt;Done",$K$8:$K$157,"&lt;&gt;On hold")+COUNTIFS($R$8:R8,R8,$K$8:K8,"&lt;&gt;Done",$K$8:K8,"&lt;&gt;On hold"))</x:f>
      </x:c>
    </x:row>
    <x:row r="9" ht="24" customHeight="1">
      <x:c r="A9" s="20" t="str">
        <x:f>IF(B9="","","RW-"&amp;TEXT(ROW()-7,"000"))</x:f>
      </x:c>
      <x:c r="B9" s="32"/>
      <x:c r="C9" s="32"/>
      <x:c r="D9" s="32"/>
      <x:c r="E9" s="32"/>
      <x:c r="F9" s="35"/>
      <x:c r="G9" s="35"/>
      <x:c r="H9" s="36"/>
      <x:c r="I9" s="36"/>
      <x:c r="J9" s="36"/>
      <x:c r="K9" s="32"/>
      <x:c r="L9" s="32"/>
      <x:c r="M9" s="32"/>
      <x:c r="N9" s="32"/>
      <x:c r="O9" s="28" t="str">
        <x:f>IF(OR(B9="",G9=""),"",G9-TODAY())</x:f>
      </x:c>
      <x:c r="P9" s="28" t="str">
        <x:f>IF(B9="","",IF(G9="",Rules!$E$10,IF(G9&lt;TODAY(),Rules!$E$6,IF(O9&lt;=Rules!$B$17,Rules!$E$7,IF(O9&lt;=Rules!$B$18,Rules!$E$8,IF(O9&lt;=Rules!$B$19,Rules!$E$9,Rules!$E$10))))))</x:f>
      </x:c>
      <x:c r="Q9" s="21" t="str">
        <x:f>IF(B9="","",IF(K9="Done","Complete",IF(G9="","No deadline",IF(G9&lt;TODAY(),"Overdue",IF(O9&lt;=Rules!$B$17,"Imminent",IF(O9&lt;=Rules!$B$18,"Due soon","Scheduled"))))))</x:f>
      </x:c>
      <x:c r="R9" s="28" t="str">
        <x:f>IF(B9="","",IF(COUNT(H9:J9)&lt;3,"",H9*Rules!$B$6+I9*Rules!$B$7+(6-J9)*Rules!$B$8+P9*Rules!$B$9))</x:f>
      </x:c>
      <x:c r="S9" s="21" t="str">
        <x:f>IF(B9="","",IF(K9="Done","Done",IF(K9="On hold","On hold",IF(COUNT(H9:J9)&lt;3,"Needs rating",IF(L9&lt;&gt;"","Blocked",IF(Q9="Overdue","Critical",IF(R9&gt;=Rules!$B$12,"Critical",IF(R9&gt;=Rules!$B$13,"High",IF(R9&gt;=Rules!$B$14,"Medium","Low")))))))))</x:f>
      </x:c>
      <x:c r="T9" s="21" t="str">
        <x:f>IF(B9="","",IF(S9="Done","Complete",IF(S9="On hold","Review hold",IF(S9="Needs rating","Add ratings",IF(S9="Blocked",IF(Q9="Overdue","Escalate blocker","Clear blocker"),IF(Q9="Overdue","Escalate",IF(S9="Critical","Do next",IF(S9="High","Schedule this week",IF(S9="Medium","Plan","Backlog")))))))))</x:f>
      </x:c>
      <x:c r="U9" s="28" t="str">
        <x:f>IF(OR(B9="",R9="",K9="Done",K9="On hold"),"",COUNTIFS($R$8:$R$157,"&gt;"&amp;R9,$K$8:$K$157,"&lt;&gt;Done",$K$8:$K$157,"&lt;&gt;On hold")+COUNTIFS($R$8:R9,R9,$K$8:K9,"&lt;&gt;Done",$K$8:K9,"&lt;&gt;On hold"))</x:f>
      </x:c>
    </x:row>
    <x:row r="10" ht="24" customHeight="1">
      <x:c r="A10" s="20" t="str">
        <x:f>IF(B10="","","RW-"&amp;TEXT(ROW()-7,"000"))</x:f>
      </x:c>
      <x:c r="B10" s="32"/>
      <x:c r="C10" s="32"/>
      <x:c r="D10" s="32"/>
      <x:c r="E10" s="32"/>
      <x:c r="F10" s="35"/>
      <x:c r="G10" s="35"/>
      <x:c r="H10" s="36"/>
      <x:c r="I10" s="36"/>
      <x:c r="J10" s="36"/>
      <x:c r="K10" s="32"/>
      <x:c r="L10" s="32"/>
      <x:c r="M10" s="32"/>
      <x:c r="N10" s="32"/>
      <x:c r="O10" s="28" t="str">
        <x:f>IF(OR(B10="",G10=""),"",G10-TODAY())</x:f>
      </x:c>
      <x:c r="P10" s="28" t="str">
        <x:f>IF(B10="","",IF(G10="",Rules!$E$10,IF(G10&lt;TODAY(),Rules!$E$6,IF(O10&lt;=Rules!$B$17,Rules!$E$7,IF(O10&lt;=Rules!$B$18,Rules!$E$8,IF(O10&lt;=Rules!$B$19,Rules!$E$9,Rules!$E$10))))))</x:f>
      </x:c>
      <x:c r="Q10" s="21" t="str">
        <x:f>IF(B10="","",IF(K10="Done","Complete",IF(G10="","No deadline",IF(G10&lt;TODAY(),"Overdue",IF(O10&lt;=Rules!$B$17,"Imminent",IF(O10&lt;=Rules!$B$18,"Due soon","Scheduled"))))))</x:f>
      </x:c>
      <x:c r="R10" s="28" t="str">
        <x:f>IF(B10="","",IF(COUNT(H10:J10)&lt;3,"",H10*Rules!$B$6+I10*Rules!$B$7+(6-J10)*Rules!$B$8+P10*Rules!$B$9))</x:f>
      </x:c>
      <x:c r="S10" s="21" t="str">
        <x:f>IF(B10="","",IF(K10="Done","Done",IF(K10="On hold","On hold",IF(COUNT(H10:J10)&lt;3,"Needs rating",IF(L10&lt;&gt;"","Blocked",IF(Q10="Overdue","Critical",IF(R10&gt;=Rules!$B$12,"Critical",IF(R10&gt;=Rules!$B$13,"High",IF(R10&gt;=Rules!$B$14,"Medium","Low")))))))))</x:f>
      </x:c>
      <x:c r="T10" s="21" t="str">
        <x:f>IF(B10="","",IF(S10="Done","Complete",IF(S10="On hold","Review hold",IF(S10="Needs rating","Add ratings",IF(S10="Blocked",IF(Q10="Overdue","Escalate blocker","Clear blocker"),IF(Q10="Overdue","Escalate",IF(S10="Critical","Do next",IF(S10="High","Schedule this week",IF(S10="Medium","Plan","Backlog")))))))))</x:f>
      </x:c>
      <x:c r="U10" s="28" t="str">
        <x:f>IF(OR(B10="",R10="",K10="Done",K10="On hold"),"",COUNTIFS($R$8:$R$157,"&gt;"&amp;R10,$K$8:$K$157,"&lt;&gt;Done",$K$8:$K$157,"&lt;&gt;On hold")+COUNTIFS($R$8:R10,R10,$K$8:K10,"&lt;&gt;Done",$K$8:K10,"&lt;&gt;On hold"))</x:f>
      </x:c>
    </x:row>
    <x:row r="11" ht="24" customHeight="1">
      <x:c r="A11" s="20" t="str">
        <x:f>IF(B11="","","RW-"&amp;TEXT(ROW()-7,"000"))</x:f>
      </x:c>
      <x:c r="B11" s="32"/>
      <x:c r="C11" s="32"/>
      <x:c r="D11" s="32"/>
      <x:c r="E11" s="32"/>
      <x:c r="F11" s="35"/>
      <x:c r="G11" s="35"/>
      <x:c r="H11" s="36"/>
      <x:c r="I11" s="36"/>
      <x:c r="J11" s="36"/>
      <x:c r="K11" s="32"/>
      <x:c r="L11" s="32"/>
      <x:c r="M11" s="32"/>
      <x:c r="N11" s="32"/>
      <x:c r="O11" s="28" t="str">
        <x:f>IF(OR(B11="",G11=""),"",G11-TODAY())</x:f>
      </x:c>
      <x:c r="P11" s="28" t="str">
        <x:f>IF(B11="","",IF(G11="",Rules!$E$10,IF(G11&lt;TODAY(),Rules!$E$6,IF(O11&lt;=Rules!$B$17,Rules!$E$7,IF(O11&lt;=Rules!$B$18,Rules!$E$8,IF(O11&lt;=Rules!$B$19,Rules!$E$9,Rules!$E$10))))))</x:f>
      </x:c>
      <x:c r="Q11" s="21" t="str">
        <x:f>IF(B11="","",IF(K11="Done","Complete",IF(G11="","No deadline",IF(G11&lt;TODAY(),"Overdue",IF(O11&lt;=Rules!$B$17,"Imminent",IF(O11&lt;=Rules!$B$18,"Due soon","Scheduled"))))))</x:f>
      </x:c>
      <x:c r="R11" s="28" t="str">
        <x:f>IF(B11="","",IF(COUNT(H11:J11)&lt;3,"",H11*Rules!$B$6+I11*Rules!$B$7+(6-J11)*Rules!$B$8+P11*Rules!$B$9))</x:f>
      </x:c>
      <x:c r="S11" s="21" t="str">
        <x:f>IF(B11="","",IF(K11="Done","Done",IF(K11="On hold","On hold",IF(COUNT(H11:J11)&lt;3,"Needs rating",IF(L11&lt;&gt;"","Blocked",IF(Q11="Overdue","Critical",IF(R11&gt;=Rules!$B$12,"Critical",IF(R11&gt;=Rules!$B$13,"High",IF(R11&gt;=Rules!$B$14,"Medium","Low")))))))))</x:f>
      </x:c>
      <x:c r="T11" s="21" t="str">
        <x:f>IF(B11="","",IF(S11="Done","Complete",IF(S11="On hold","Review hold",IF(S11="Needs rating","Add ratings",IF(S11="Blocked",IF(Q11="Overdue","Escalate blocker","Clear blocker"),IF(Q11="Overdue","Escalate",IF(S11="Critical","Do next",IF(S11="High","Schedule this week",IF(S11="Medium","Plan","Backlog")))))))))</x:f>
      </x:c>
      <x:c r="U11" s="28" t="str">
        <x:f>IF(OR(B11="",R11="",K11="Done",K11="On hold"),"",COUNTIFS($R$8:$R$157,"&gt;"&amp;R11,$K$8:$K$157,"&lt;&gt;Done",$K$8:$K$157,"&lt;&gt;On hold")+COUNTIFS($R$8:R11,R11,$K$8:K11,"&lt;&gt;Done",$K$8:K11,"&lt;&gt;On hold"))</x:f>
      </x:c>
    </x:row>
    <x:row r="12" ht="24" customHeight="1">
      <x:c r="A12" s="20" t="str">
        <x:f>IF(B12="","","RW-"&amp;TEXT(ROW()-7,"000"))</x:f>
      </x:c>
      <x:c r="B12" s="32"/>
      <x:c r="C12" s="32"/>
      <x:c r="D12" s="32"/>
      <x:c r="E12" s="32"/>
      <x:c r="F12" s="35"/>
      <x:c r="G12" s="35"/>
      <x:c r="H12" s="36"/>
      <x:c r="I12" s="36"/>
      <x:c r="J12" s="36"/>
      <x:c r="K12" s="32"/>
      <x:c r="L12" s="32"/>
      <x:c r="M12" s="32"/>
      <x:c r="N12" s="32"/>
      <x:c r="O12" s="28" t="str">
        <x:f>IF(OR(B12="",G12=""),"",G12-TODAY())</x:f>
      </x:c>
      <x:c r="P12" s="28" t="str">
        <x:f>IF(B12="","",IF(G12="",Rules!$E$10,IF(G12&lt;TODAY(),Rules!$E$6,IF(O12&lt;=Rules!$B$17,Rules!$E$7,IF(O12&lt;=Rules!$B$18,Rules!$E$8,IF(O12&lt;=Rules!$B$19,Rules!$E$9,Rules!$E$10))))))</x:f>
      </x:c>
      <x:c r="Q12" s="21" t="str">
        <x:f>IF(B12="","",IF(K12="Done","Complete",IF(G12="","No deadline",IF(G12&lt;TODAY(),"Overdue",IF(O12&lt;=Rules!$B$17,"Imminent",IF(O12&lt;=Rules!$B$18,"Due soon","Scheduled"))))))</x:f>
      </x:c>
      <x:c r="R12" s="28" t="str">
        <x:f>IF(B12="","",IF(COUNT(H12:J12)&lt;3,"",H12*Rules!$B$6+I12*Rules!$B$7+(6-J12)*Rules!$B$8+P12*Rules!$B$9))</x:f>
      </x:c>
      <x:c r="S12" s="21" t="str">
        <x:f>IF(B12="","",IF(K12="Done","Done",IF(K12="On hold","On hold",IF(COUNT(H12:J12)&lt;3,"Needs rating",IF(L12&lt;&gt;"","Blocked",IF(Q12="Overdue","Critical",IF(R12&gt;=Rules!$B$12,"Critical",IF(R12&gt;=Rules!$B$13,"High",IF(R12&gt;=Rules!$B$14,"Medium","Low")))))))))</x:f>
      </x:c>
      <x:c r="T12" s="21" t="str">
        <x:f>IF(B12="","",IF(S12="Done","Complete",IF(S12="On hold","Review hold",IF(S12="Needs rating","Add ratings",IF(S12="Blocked",IF(Q12="Overdue","Escalate blocker","Clear blocker"),IF(Q12="Overdue","Escalate",IF(S12="Critical","Do next",IF(S12="High","Schedule this week",IF(S12="Medium","Plan","Backlog")))))))))</x:f>
      </x:c>
      <x:c r="U12" s="28" t="str">
        <x:f>IF(OR(B12="",R12="",K12="Done",K12="On hold"),"",COUNTIFS($R$8:$R$157,"&gt;"&amp;R12,$K$8:$K$157,"&lt;&gt;Done",$K$8:$K$157,"&lt;&gt;On hold")+COUNTIFS($R$8:R12,R12,$K$8:K12,"&lt;&gt;Done",$K$8:K12,"&lt;&gt;On hold"))</x:f>
      </x:c>
    </x:row>
    <x:row r="13" ht="24" customHeight="1">
      <x:c r="A13" s="20" t="str">
        <x:f>IF(B13="","","RW-"&amp;TEXT(ROW()-7,"000"))</x:f>
      </x:c>
      <x:c r="B13" s="32"/>
      <x:c r="C13" s="32"/>
      <x:c r="D13" s="32"/>
      <x:c r="E13" s="32"/>
      <x:c r="F13" s="35"/>
      <x:c r="G13" s="35"/>
      <x:c r="H13" s="36"/>
      <x:c r="I13" s="36"/>
      <x:c r="J13" s="36"/>
      <x:c r="K13" s="32"/>
      <x:c r="L13" s="32"/>
      <x:c r="M13" s="32"/>
      <x:c r="N13" s="32"/>
      <x:c r="O13" s="28" t="str">
        <x:f>IF(OR(B13="",G13=""),"",G13-TODAY())</x:f>
      </x:c>
      <x:c r="P13" s="28" t="str">
        <x:f>IF(B13="","",IF(G13="",Rules!$E$10,IF(G13&lt;TODAY(),Rules!$E$6,IF(O13&lt;=Rules!$B$17,Rules!$E$7,IF(O13&lt;=Rules!$B$18,Rules!$E$8,IF(O13&lt;=Rules!$B$19,Rules!$E$9,Rules!$E$10))))))</x:f>
      </x:c>
      <x:c r="Q13" s="21" t="str">
        <x:f>IF(B13="","",IF(K13="Done","Complete",IF(G13="","No deadline",IF(G13&lt;TODAY(),"Overdue",IF(O13&lt;=Rules!$B$17,"Imminent",IF(O13&lt;=Rules!$B$18,"Due soon","Scheduled"))))))</x:f>
      </x:c>
      <x:c r="R13" s="28" t="str">
        <x:f>IF(B13="","",IF(COUNT(H13:J13)&lt;3,"",H13*Rules!$B$6+I13*Rules!$B$7+(6-J13)*Rules!$B$8+P13*Rules!$B$9))</x:f>
      </x:c>
      <x:c r="S13" s="21" t="str">
        <x:f>IF(B13="","",IF(K13="Done","Done",IF(K13="On hold","On hold",IF(COUNT(H13:J13)&lt;3,"Needs rating",IF(L13&lt;&gt;"","Blocked",IF(Q13="Overdue","Critical",IF(R13&gt;=Rules!$B$12,"Critical",IF(R13&gt;=Rules!$B$13,"High",IF(R13&gt;=Rules!$B$14,"Medium","Low")))))))))</x:f>
      </x:c>
      <x:c r="T13" s="21" t="str">
        <x:f>IF(B13="","",IF(S13="Done","Complete",IF(S13="On hold","Review hold",IF(S13="Needs rating","Add ratings",IF(S13="Blocked",IF(Q13="Overdue","Escalate blocker","Clear blocker"),IF(Q13="Overdue","Escalate",IF(S13="Critical","Do next",IF(S13="High","Schedule this week",IF(S13="Medium","Plan","Backlog")))))))))</x:f>
      </x:c>
      <x:c r="U13" s="28" t="str">
        <x:f>IF(OR(B13="",R13="",K13="Done",K13="On hold"),"",COUNTIFS($R$8:$R$157,"&gt;"&amp;R13,$K$8:$K$157,"&lt;&gt;Done",$K$8:$K$157,"&lt;&gt;On hold")+COUNTIFS($R$8:R13,R13,$K$8:K13,"&lt;&gt;Done",$K$8:K13,"&lt;&gt;On hold"))</x:f>
      </x:c>
    </x:row>
    <x:row r="14" ht="24" customHeight="1">
      <x:c r="A14" s="20" t="str">
        <x:f>IF(B14="","","RW-"&amp;TEXT(ROW()-7,"000"))</x:f>
      </x:c>
      <x:c r="B14" s="32"/>
      <x:c r="C14" s="32"/>
      <x:c r="D14" s="32"/>
      <x:c r="E14" s="32"/>
      <x:c r="F14" s="35"/>
      <x:c r="G14" s="35"/>
      <x:c r="H14" s="36"/>
      <x:c r="I14" s="36"/>
      <x:c r="J14" s="36"/>
      <x:c r="K14" s="32"/>
      <x:c r="L14" s="32"/>
      <x:c r="M14" s="32"/>
      <x:c r="N14" s="32"/>
      <x:c r="O14" s="28" t="str">
        <x:f>IF(OR(B14="",G14=""),"",G14-TODAY())</x:f>
      </x:c>
      <x:c r="P14" s="28" t="str">
        <x:f>IF(B14="","",IF(G14="",Rules!$E$10,IF(G14&lt;TODAY(),Rules!$E$6,IF(O14&lt;=Rules!$B$17,Rules!$E$7,IF(O14&lt;=Rules!$B$18,Rules!$E$8,IF(O14&lt;=Rules!$B$19,Rules!$E$9,Rules!$E$10))))))</x:f>
      </x:c>
      <x:c r="Q14" s="21" t="str">
        <x:f>IF(B14="","",IF(K14="Done","Complete",IF(G14="","No deadline",IF(G14&lt;TODAY(),"Overdue",IF(O14&lt;=Rules!$B$17,"Imminent",IF(O14&lt;=Rules!$B$18,"Due soon","Scheduled"))))))</x:f>
      </x:c>
      <x:c r="R14" s="28" t="str">
        <x:f>IF(B14="","",IF(COUNT(H14:J14)&lt;3,"",H14*Rules!$B$6+I14*Rules!$B$7+(6-J14)*Rules!$B$8+P14*Rules!$B$9))</x:f>
      </x:c>
      <x:c r="S14" s="21" t="str">
        <x:f>IF(B14="","",IF(K14="Done","Done",IF(K14="On hold","On hold",IF(COUNT(H14:J14)&lt;3,"Needs rating",IF(L14&lt;&gt;"","Blocked",IF(Q14="Overdue","Critical",IF(R14&gt;=Rules!$B$12,"Critical",IF(R14&gt;=Rules!$B$13,"High",IF(R14&gt;=Rules!$B$14,"Medium","Low")))))))))</x:f>
      </x:c>
      <x:c r="T14" s="21" t="str">
        <x:f>IF(B14="","",IF(S14="Done","Complete",IF(S14="On hold","Review hold",IF(S14="Needs rating","Add ratings",IF(S14="Blocked",IF(Q14="Overdue","Escalate blocker","Clear blocker"),IF(Q14="Overdue","Escalate",IF(S14="Critical","Do next",IF(S14="High","Schedule this week",IF(S14="Medium","Plan","Backlog")))))))))</x:f>
      </x:c>
      <x:c r="U14" s="28" t="str">
        <x:f>IF(OR(B14="",R14="",K14="Done",K14="On hold"),"",COUNTIFS($R$8:$R$157,"&gt;"&amp;R14,$K$8:$K$157,"&lt;&gt;Done",$K$8:$K$157,"&lt;&gt;On hold")+COUNTIFS($R$8:R14,R14,$K$8:K14,"&lt;&gt;Done",$K$8:K14,"&lt;&gt;On hold"))</x:f>
      </x:c>
    </x:row>
    <x:row r="15" ht="24" customHeight="1">
      <x:c r="A15" s="20" t="str">
        <x:f>IF(B15="","","RW-"&amp;TEXT(ROW()-7,"000"))</x:f>
      </x:c>
      <x:c r="B15" s="32"/>
      <x:c r="C15" s="32"/>
      <x:c r="D15" s="32"/>
      <x:c r="E15" s="32"/>
      <x:c r="F15" s="35"/>
      <x:c r="G15" s="35"/>
      <x:c r="H15" s="36"/>
      <x:c r="I15" s="36"/>
      <x:c r="J15" s="36"/>
      <x:c r="K15" s="32"/>
      <x:c r="L15" s="32"/>
      <x:c r="M15" s="32"/>
      <x:c r="N15" s="32"/>
      <x:c r="O15" s="28" t="str">
        <x:f>IF(OR(B15="",G15=""),"",G15-TODAY())</x:f>
      </x:c>
      <x:c r="P15" s="28" t="str">
        <x:f>IF(B15="","",IF(G15="",Rules!$E$10,IF(G15&lt;TODAY(),Rules!$E$6,IF(O15&lt;=Rules!$B$17,Rules!$E$7,IF(O15&lt;=Rules!$B$18,Rules!$E$8,IF(O15&lt;=Rules!$B$19,Rules!$E$9,Rules!$E$10))))))</x:f>
      </x:c>
      <x:c r="Q15" s="21" t="str">
        <x:f>IF(B15="","",IF(K15="Done","Complete",IF(G15="","No deadline",IF(G15&lt;TODAY(),"Overdue",IF(O15&lt;=Rules!$B$17,"Imminent",IF(O15&lt;=Rules!$B$18,"Due soon","Scheduled"))))))</x:f>
      </x:c>
      <x:c r="R15" s="28" t="str">
        <x:f>IF(B15="","",IF(COUNT(H15:J15)&lt;3,"",H15*Rules!$B$6+I15*Rules!$B$7+(6-J15)*Rules!$B$8+P15*Rules!$B$9))</x:f>
      </x:c>
      <x:c r="S15" s="21" t="str">
        <x:f>IF(B15="","",IF(K15="Done","Done",IF(K15="On hold","On hold",IF(COUNT(H15:J15)&lt;3,"Needs rating",IF(L15&lt;&gt;"","Blocked",IF(Q15="Overdue","Critical",IF(R15&gt;=Rules!$B$12,"Critical",IF(R15&gt;=Rules!$B$13,"High",IF(R15&gt;=Rules!$B$14,"Medium","Low")))))))))</x:f>
      </x:c>
      <x:c r="T15" s="21" t="str">
        <x:f>IF(B15="","",IF(S15="Done","Complete",IF(S15="On hold","Review hold",IF(S15="Needs rating","Add ratings",IF(S15="Blocked",IF(Q15="Overdue","Escalate blocker","Clear blocker"),IF(Q15="Overdue","Escalate",IF(S15="Critical","Do next",IF(S15="High","Schedule this week",IF(S15="Medium","Plan","Backlog")))))))))</x:f>
      </x:c>
      <x:c r="U15" s="28" t="str">
        <x:f>IF(OR(B15="",R15="",K15="Done",K15="On hold"),"",COUNTIFS($R$8:$R$157,"&gt;"&amp;R15,$K$8:$K$157,"&lt;&gt;Done",$K$8:$K$157,"&lt;&gt;On hold")+COUNTIFS($R$8:R15,R15,$K$8:K15,"&lt;&gt;Done",$K$8:K15,"&lt;&gt;On hold"))</x:f>
      </x:c>
    </x:row>
    <x:row r="16" ht="24" customHeight="1">
      <x:c r="A16" s="20" t="str">
        <x:f>IF(B16="","","RW-"&amp;TEXT(ROW()-7,"000"))</x:f>
      </x:c>
      <x:c r="B16" s="32"/>
      <x:c r="C16" s="32"/>
      <x:c r="D16" s="32"/>
      <x:c r="E16" s="32"/>
      <x:c r="F16" s="35"/>
      <x:c r="G16" s="35"/>
      <x:c r="H16" s="36"/>
      <x:c r="I16" s="36"/>
      <x:c r="J16" s="36"/>
      <x:c r="K16" s="32"/>
      <x:c r="L16" s="32"/>
      <x:c r="M16" s="32"/>
      <x:c r="N16" s="32"/>
      <x:c r="O16" s="28" t="str">
        <x:f>IF(OR(B16="",G16=""),"",G16-TODAY())</x:f>
      </x:c>
      <x:c r="P16" s="28" t="str">
        <x:f>IF(B16="","",IF(G16="",Rules!$E$10,IF(G16&lt;TODAY(),Rules!$E$6,IF(O16&lt;=Rules!$B$17,Rules!$E$7,IF(O16&lt;=Rules!$B$18,Rules!$E$8,IF(O16&lt;=Rules!$B$19,Rules!$E$9,Rules!$E$10))))))</x:f>
      </x:c>
      <x:c r="Q16" s="21" t="str">
        <x:f>IF(B16="","",IF(K16="Done","Complete",IF(G16="","No deadline",IF(G16&lt;TODAY(),"Overdue",IF(O16&lt;=Rules!$B$17,"Imminent",IF(O16&lt;=Rules!$B$18,"Due soon","Scheduled"))))))</x:f>
      </x:c>
      <x:c r="R16" s="28" t="str">
        <x:f>IF(B16="","",IF(COUNT(H16:J16)&lt;3,"",H16*Rules!$B$6+I16*Rules!$B$7+(6-J16)*Rules!$B$8+P16*Rules!$B$9))</x:f>
      </x:c>
      <x:c r="S16" s="21" t="str">
        <x:f>IF(B16="","",IF(K16="Done","Done",IF(K16="On hold","On hold",IF(COUNT(H16:J16)&lt;3,"Needs rating",IF(L16&lt;&gt;"","Blocked",IF(Q16="Overdue","Critical",IF(R16&gt;=Rules!$B$12,"Critical",IF(R16&gt;=Rules!$B$13,"High",IF(R16&gt;=Rules!$B$14,"Medium","Low")))))))))</x:f>
      </x:c>
      <x:c r="T16" s="21" t="str">
        <x:f>IF(B16="","",IF(S16="Done","Complete",IF(S16="On hold","Review hold",IF(S16="Needs rating","Add ratings",IF(S16="Blocked",IF(Q16="Overdue","Escalate blocker","Clear blocker"),IF(Q16="Overdue","Escalate",IF(S16="Critical","Do next",IF(S16="High","Schedule this week",IF(S16="Medium","Plan","Backlog")))))))))</x:f>
      </x:c>
      <x:c r="U16" s="28" t="str">
        <x:f>IF(OR(B16="",R16="",K16="Done",K16="On hold"),"",COUNTIFS($R$8:$R$157,"&gt;"&amp;R16,$K$8:$K$157,"&lt;&gt;Done",$K$8:$K$157,"&lt;&gt;On hold")+COUNTIFS($R$8:R16,R16,$K$8:K16,"&lt;&gt;Done",$K$8:K16,"&lt;&gt;On hold"))</x:f>
      </x:c>
    </x:row>
    <x:row r="17" ht="24" customHeight="1">
      <x:c r="A17" s="20" t="str">
        <x:f>IF(B17="","","RW-"&amp;TEXT(ROW()-7,"000"))</x:f>
      </x:c>
      <x:c r="B17" s="32"/>
      <x:c r="C17" s="32"/>
      <x:c r="D17" s="32"/>
      <x:c r="E17" s="32"/>
      <x:c r="F17" s="35"/>
      <x:c r="G17" s="35"/>
      <x:c r="H17" s="36"/>
      <x:c r="I17" s="36"/>
      <x:c r="J17" s="36"/>
      <x:c r="K17" s="32"/>
      <x:c r="L17" s="32"/>
      <x:c r="M17" s="32"/>
      <x:c r="N17" s="32"/>
      <x:c r="O17" s="28" t="str">
        <x:f>IF(OR(B17="",G17=""),"",G17-TODAY())</x:f>
      </x:c>
      <x:c r="P17" s="28" t="str">
        <x:f>IF(B17="","",IF(G17="",Rules!$E$10,IF(G17&lt;TODAY(),Rules!$E$6,IF(O17&lt;=Rules!$B$17,Rules!$E$7,IF(O17&lt;=Rules!$B$18,Rules!$E$8,IF(O17&lt;=Rules!$B$19,Rules!$E$9,Rules!$E$10))))))</x:f>
      </x:c>
      <x:c r="Q17" s="21" t="str">
        <x:f>IF(B17="","",IF(K17="Done","Complete",IF(G17="","No deadline",IF(G17&lt;TODAY(),"Overdue",IF(O17&lt;=Rules!$B$17,"Imminent",IF(O17&lt;=Rules!$B$18,"Due soon","Scheduled"))))))</x:f>
      </x:c>
      <x:c r="R17" s="28" t="str">
        <x:f>IF(B17="","",IF(COUNT(H17:J17)&lt;3,"",H17*Rules!$B$6+I17*Rules!$B$7+(6-J17)*Rules!$B$8+P17*Rules!$B$9))</x:f>
      </x:c>
      <x:c r="S17" s="21" t="str">
        <x:f>IF(B17="","",IF(K17="Done","Done",IF(K17="On hold","On hold",IF(COUNT(H17:J17)&lt;3,"Needs rating",IF(L17&lt;&gt;"","Blocked",IF(Q17="Overdue","Critical",IF(R17&gt;=Rules!$B$12,"Critical",IF(R17&gt;=Rules!$B$13,"High",IF(R17&gt;=Rules!$B$14,"Medium","Low")))))))))</x:f>
      </x:c>
      <x:c r="T17" s="21" t="str">
        <x:f>IF(B17="","",IF(S17="Done","Complete",IF(S17="On hold","Review hold",IF(S17="Needs rating","Add ratings",IF(S17="Blocked",IF(Q17="Overdue","Escalate blocker","Clear blocker"),IF(Q17="Overdue","Escalate",IF(S17="Critical","Do next",IF(S17="High","Schedule this week",IF(S17="Medium","Plan","Backlog")))))))))</x:f>
      </x:c>
      <x:c r="U17" s="28" t="str">
        <x:f>IF(OR(B17="",R17="",K17="Done",K17="On hold"),"",COUNTIFS($R$8:$R$157,"&gt;"&amp;R17,$K$8:$K$157,"&lt;&gt;Done",$K$8:$K$157,"&lt;&gt;On hold")+COUNTIFS($R$8:R17,R17,$K$8:K17,"&lt;&gt;Done",$K$8:K17,"&lt;&gt;On hold"))</x:f>
      </x:c>
    </x:row>
    <x:row r="18" ht="24" customHeight="1">
      <x:c r="A18" s="20" t="str">
        <x:f>IF(B18="","","RW-"&amp;TEXT(ROW()-7,"000"))</x:f>
      </x:c>
      <x:c r="B18" s="32"/>
      <x:c r="C18" s="32"/>
      <x:c r="D18" s="32"/>
      <x:c r="E18" s="32"/>
      <x:c r="F18" s="35"/>
      <x:c r="G18" s="35"/>
      <x:c r="H18" s="36"/>
      <x:c r="I18" s="36"/>
      <x:c r="J18" s="36"/>
      <x:c r="K18" s="32"/>
      <x:c r="L18" s="32"/>
      <x:c r="M18" s="32"/>
      <x:c r="N18" s="32"/>
      <x:c r="O18" s="28" t="str">
        <x:f>IF(OR(B18="",G18=""),"",G18-TODAY())</x:f>
      </x:c>
      <x:c r="P18" s="28" t="str">
        <x:f>IF(B18="","",IF(G18="",Rules!$E$10,IF(G18&lt;TODAY(),Rules!$E$6,IF(O18&lt;=Rules!$B$17,Rules!$E$7,IF(O18&lt;=Rules!$B$18,Rules!$E$8,IF(O18&lt;=Rules!$B$19,Rules!$E$9,Rules!$E$10))))))</x:f>
      </x:c>
      <x:c r="Q18" s="21" t="str">
        <x:f>IF(B18="","",IF(K18="Done","Complete",IF(G18="","No deadline",IF(G18&lt;TODAY(),"Overdue",IF(O18&lt;=Rules!$B$17,"Imminent",IF(O18&lt;=Rules!$B$18,"Due soon","Scheduled"))))))</x:f>
      </x:c>
      <x:c r="R18" s="28" t="str">
        <x:f>IF(B18="","",IF(COUNT(H18:J18)&lt;3,"",H18*Rules!$B$6+I18*Rules!$B$7+(6-J18)*Rules!$B$8+P18*Rules!$B$9))</x:f>
      </x:c>
      <x:c r="S18" s="21" t="str">
        <x:f>IF(B18="","",IF(K18="Done","Done",IF(K18="On hold","On hold",IF(COUNT(H18:J18)&lt;3,"Needs rating",IF(L18&lt;&gt;"","Blocked",IF(Q18="Overdue","Critical",IF(R18&gt;=Rules!$B$12,"Critical",IF(R18&gt;=Rules!$B$13,"High",IF(R18&gt;=Rules!$B$14,"Medium","Low")))))))))</x:f>
      </x:c>
      <x:c r="T18" s="21" t="str">
        <x:f>IF(B18="","",IF(S18="Done","Complete",IF(S18="On hold","Review hold",IF(S18="Needs rating","Add ratings",IF(S18="Blocked",IF(Q18="Overdue","Escalate blocker","Clear blocker"),IF(Q18="Overdue","Escalate",IF(S18="Critical","Do next",IF(S18="High","Schedule this week",IF(S18="Medium","Plan","Backlog")))))))))</x:f>
      </x:c>
      <x:c r="U18" s="28" t="str">
        <x:f>IF(OR(B18="",R18="",K18="Done",K18="On hold"),"",COUNTIFS($R$8:$R$157,"&gt;"&amp;R18,$K$8:$K$157,"&lt;&gt;Done",$K$8:$K$157,"&lt;&gt;On hold")+COUNTIFS($R$8:R18,R18,$K$8:K18,"&lt;&gt;Done",$K$8:K18,"&lt;&gt;On hold"))</x:f>
      </x:c>
    </x:row>
    <x:row r="19" ht="24" customHeight="1">
      <x:c r="A19" s="20" t="str">
        <x:f>IF(B19="","","RW-"&amp;TEXT(ROW()-7,"000"))</x:f>
      </x:c>
      <x:c r="B19" s="32"/>
      <x:c r="C19" s="32"/>
      <x:c r="D19" s="32"/>
      <x:c r="E19" s="32"/>
      <x:c r="F19" s="35"/>
      <x:c r="G19" s="35"/>
      <x:c r="H19" s="36"/>
      <x:c r="I19" s="36"/>
      <x:c r="J19" s="36"/>
      <x:c r="K19" s="32"/>
      <x:c r="L19" s="32"/>
      <x:c r="M19" s="32"/>
      <x:c r="N19" s="32"/>
      <x:c r="O19" s="28" t="str">
        <x:f>IF(OR(B19="",G19=""),"",G19-TODAY())</x:f>
      </x:c>
      <x:c r="P19" s="28" t="str">
        <x:f>IF(B19="","",IF(G19="",Rules!$E$10,IF(G19&lt;TODAY(),Rules!$E$6,IF(O19&lt;=Rules!$B$17,Rules!$E$7,IF(O19&lt;=Rules!$B$18,Rules!$E$8,IF(O19&lt;=Rules!$B$19,Rules!$E$9,Rules!$E$10))))))</x:f>
      </x:c>
      <x:c r="Q19" s="21" t="str">
        <x:f>IF(B19="","",IF(K19="Done","Complete",IF(G19="","No deadline",IF(G19&lt;TODAY(),"Overdue",IF(O19&lt;=Rules!$B$17,"Imminent",IF(O19&lt;=Rules!$B$18,"Due soon","Scheduled"))))))</x:f>
      </x:c>
      <x:c r="R19" s="28" t="str">
        <x:f>IF(B19="","",IF(COUNT(H19:J19)&lt;3,"",H19*Rules!$B$6+I19*Rules!$B$7+(6-J19)*Rules!$B$8+P19*Rules!$B$9))</x:f>
      </x:c>
      <x:c r="S19" s="21" t="str">
        <x:f>IF(B19="","",IF(K19="Done","Done",IF(K19="On hold","On hold",IF(COUNT(H19:J19)&lt;3,"Needs rating",IF(L19&lt;&gt;"","Blocked",IF(Q19="Overdue","Critical",IF(R19&gt;=Rules!$B$12,"Critical",IF(R19&gt;=Rules!$B$13,"High",IF(R19&gt;=Rules!$B$14,"Medium","Low")))))))))</x:f>
      </x:c>
      <x:c r="T19" s="21" t="str">
        <x:f>IF(B19="","",IF(S19="Done","Complete",IF(S19="On hold","Review hold",IF(S19="Needs rating","Add ratings",IF(S19="Blocked",IF(Q19="Overdue","Escalate blocker","Clear blocker"),IF(Q19="Overdue","Escalate",IF(S19="Critical","Do next",IF(S19="High","Schedule this week",IF(S19="Medium","Plan","Backlog")))))))))</x:f>
      </x:c>
      <x:c r="U19" s="28" t="str">
        <x:f>IF(OR(B19="",R19="",K19="Done",K19="On hold"),"",COUNTIFS($R$8:$R$157,"&gt;"&amp;R19,$K$8:$K$157,"&lt;&gt;Done",$K$8:$K$157,"&lt;&gt;On hold")+COUNTIFS($R$8:R19,R19,$K$8:K19,"&lt;&gt;Done",$K$8:K19,"&lt;&gt;On hold"))</x:f>
      </x:c>
    </x:row>
    <x:row r="20" ht="24" customHeight="1">
      <x:c r="A20" s="20" t="str">
        <x:f>IF(B20="","","RW-"&amp;TEXT(ROW()-7,"000"))</x:f>
      </x:c>
      <x:c r="B20" s="32"/>
      <x:c r="C20" s="32"/>
      <x:c r="D20" s="32"/>
      <x:c r="E20" s="32"/>
      <x:c r="F20" s="35"/>
      <x:c r="G20" s="35"/>
      <x:c r="H20" s="36"/>
      <x:c r="I20" s="36"/>
      <x:c r="J20" s="36"/>
      <x:c r="K20" s="32"/>
      <x:c r="L20" s="32"/>
      <x:c r="M20" s="32"/>
      <x:c r="N20" s="32"/>
      <x:c r="O20" s="28" t="str">
        <x:f>IF(OR(B20="",G20=""),"",G20-TODAY())</x:f>
      </x:c>
      <x:c r="P20" s="28" t="str">
        <x:f>IF(B20="","",IF(G20="",Rules!$E$10,IF(G20&lt;TODAY(),Rules!$E$6,IF(O20&lt;=Rules!$B$17,Rules!$E$7,IF(O20&lt;=Rules!$B$18,Rules!$E$8,IF(O20&lt;=Rules!$B$19,Rules!$E$9,Rules!$E$10))))))</x:f>
      </x:c>
      <x:c r="Q20" s="21" t="str">
        <x:f>IF(B20="","",IF(K20="Done","Complete",IF(G20="","No deadline",IF(G20&lt;TODAY(),"Overdue",IF(O20&lt;=Rules!$B$17,"Imminent",IF(O20&lt;=Rules!$B$18,"Due soon","Scheduled"))))))</x:f>
      </x:c>
      <x:c r="R20" s="28" t="str">
        <x:f>IF(B20="","",IF(COUNT(H20:J20)&lt;3,"",H20*Rules!$B$6+I20*Rules!$B$7+(6-J20)*Rules!$B$8+P20*Rules!$B$9))</x:f>
      </x:c>
      <x:c r="S20" s="21" t="str">
        <x:f>IF(B20="","",IF(K20="Done","Done",IF(K20="On hold","On hold",IF(COUNT(H20:J20)&lt;3,"Needs rating",IF(L20&lt;&gt;"","Blocked",IF(Q20="Overdue","Critical",IF(R20&gt;=Rules!$B$12,"Critical",IF(R20&gt;=Rules!$B$13,"High",IF(R20&gt;=Rules!$B$14,"Medium","Low")))))))))</x:f>
      </x:c>
      <x:c r="T20" s="21" t="str">
        <x:f>IF(B20="","",IF(S20="Done","Complete",IF(S20="On hold","Review hold",IF(S20="Needs rating","Add ratings",IF(S20="Blocked",IF(Q20="Overdue","Escalate blocker","Clear blocker"),IF(Q20="Overdue","Escalate",IF(S20="Critical","Do next",IF(S20="High","Schedule this week",IF(S20="Medium","Plan","Backlog")))))))))</x:f>
      </x:c>
      <x:c r="U20" s="28" t="str">
        <x:f>IF(OR(B20="",R20="",K20="Done",K20="On hold"),"",COUNTIFS($R$8:$R$157,"&gt;"&amp;R20,$K$8:$K$157,"&lt;&gt;Done",$K$8:$K$157,"&lt;&gt;On hold")+COUNTIFS($R$8:R20,R20,$K$8:K20,"&lt;&gt;Done",$K$8:K20,"&lt;&gt;On hold"))</x:f>
      </x:c>
    </x:row>
    <x:row r="21" ht="24" customHeight="1">
      <x:c r="A21" s="20" t="str">
        <x:f>IF(B21="","","RW-"&amp;TEXT(ROW()-7,"000"))</x:f>
      </x:c>
      <x:c r="B21" s="32"/>
      <x:c r="C21" s="32"/>
      <x:c r="D21" s="32"/>
      <x:c r="E21" s="32"/>
      <x:c r="F21" s="35"/>
      <x:c r="G21" s="35"/>
      <x:c r="H21" s="36"/>
      <x:c r="I21" s="36"/>
      <x:c r="J21" s="36"/>
      <x:c r="K21" s="32"/>
      <x:c r="L21" s="32"/>
      <x:c r="M21" s="32"/>
      <x:c r="N21" s="32"/>
      <x:c r="O21" s="28" t="str">
        <x:f>IF(OR(B21="",G21=""),"",G21-TODAY())</x:f>
      </x:c>
      <x:c r="P21" s="28" t="str">
        <x:f>IF(B21="","",IF(G21="",Rules!$E$10,IF(G21&lt;TODAY(),Rules!$E$6,IF(O21&lt;=Rules!$B$17,Rules!$E$7,IF(O21&lt;=Rules!$B$18,Rules!$E$8,IF(O21&lt;=Rules!$B$19,Rules!$E$9,Rules!$E$10))))))</x:f>
      </x:c>
      <x:c r="Q21" s="21" t="str">
        <x:f>IF(B21="","",IF(K21="Done","Complete",IF(G21="","No deadline",IF(G21&lt;TODAY(),"Overdue",IF(O21&lt;=Rules!$B$17,"Imminent",IF(O21&lt;=Rules!$B$18,"Due soon","Scheduled"))))))</x:f>
      </x:c>
      <x:c r="R21" s="28" t="str">
        <x:f>IF(B21="","",IF(COUNT(H21:J21)&lt;3,"",H21*Rules!$B$6+I21*Rules!$B$7+(6-J21)*Rules!$B$8+P21*Rules!$B$9))</x:f>
      </x:c>
      <x:c r="S21" s="21" t="str">
        <x:f>IF(B21="","",IF(K21="Done","Done",IF(K21="On hold","On hold",IF(COUNT(H21:J21)&lt;3,"Needs rating",IF(L21&lt;&gt;"","Blocked",IF(Q21="Overdue","Critical",IF(R21&gt;=Rules!$B$12,"Critical",IF(R21&gt;=Rules!$B$13,"High",IF(R21&gt;=Rules!$B$14,"Medium","Low")))))))))</x:f>
      </x:c>
      <x:c r="T21" s="21" t="str">
        <x:f>IF(B21="","",IF(S21="Done","Complete",IF(S21="On hold","Review hold",IF(S21="Needs rating","Add ratings",IF(S21="Blocked",IF(Q21="Overdue","Escalate blocker","Clear blocker"),IF(Q21="Overdue","Escalate",IF(S21="Critical","Do next",IF(S21="High","Schedule this week",IF(S21="Medium","Plan","Backlog")))))))))</x:f>
      </x:c>
      <x:c r="U21" s="28" t="str">
        <x:f>IF(OR(B21="",R21="",K21="Done",K21="On hold"),"",COUNTIFS($R$8:$R$157,"&gt;"&amp;R21,$K$8:$K$157,"&lt;&gt;Done",$K$8:$K$157,"&lt;&gt;On hold")+COUNTIFS($R$8:R21,R21,$K$8:K21,"&lt;&gt;Done",$K$8:K21,"&lt;&gt;On hold"))</x:f>
      </x:c>
    </x:row>
    <x:row r="22" ht="24" customHeight="1">
      <x:c r="A22" s="20" t="str">
        <x:f>IF(B22="","","RW-"&amp;TEXT(ROW()-7,"000"))</x:f>
      </x:c>
      <x:c r="B22" s="32"/>
      <x:c r="C22" s="32"/>
      <x:c r="D22" s="32"/>
      <x:c r="E22" s="32"/>
      <x:c r="F22" s="35"/>
      <x:c r="G22" s="35"/>
      <x:c r="H22" s="36"/>
      <x:c r="I22" s="36"/>
      <x:c r="J22" s="36"/>
      <x:c r="K22" s="32"/>
      <x:c r="L22" s="32"/>
      <x:c r="M22" s="32"/>
      <x:c r="N22" s="32"/>
      <x:c r="O22" s="28" t="str">
        <x:f>IF(OR(B22="",G22=""),"",G22-TODAY())</x:f>
      </x:c>
      <x:c r="P22" s="28" t="str">
        <x:f>IF(B22="","",IF(G22="",Rules!$E$10,IF(G22&lt;TODAY(),Rules!$E$6,IF(O22&lt;=Rules!$B$17,Rules!$E$7,IF(O22&lt;=Rules!$B$18,Rules!$E$8,IF(O22&lt;=Rules!$B$19,Rules!$E$9,Rules!$E$10))))))</x:f>
      </x:c>
      <x:c r="Q22" s="21" t="str">
        <x:f>IF(B22="","",IF(K22="Done","Complete",IF(G22="","No deadline",IF(G22&lt;TODAY(),"Overdue",IF(O22&lt;=Rules!$B$17,"Imminent",IF(O22&lt;=Rules!$B$18,"Due soon","Scheduled"))))))</x:f>
      </x:c>
      <x:c r="R22" s="28" t="str">
        <x:f>IF(B22="","",IF(COUNT(H22:J22)&lt;3,"",H22*Rules!$B$6+I22*Rules!$B$7+(6-J22)*Rules!$B$8+P22*Rules!$B$9))</x:f>
      </x:c>
      <x:c r="S22" s="21" t="str">
        <x:f>IF(B22="","",IF(K22="Done","Done",IF(K22="On hold","On hold",IF(COUNT(H22:J22)&lt;3,"Needs rating",IF(L22&lt;&gt;"","Blocked",IF(Q22="Overdue","Critical",IF(R22&gt;=Rules!$B$12,"Critical",IF(R22&gt;=Rules!$B$13,"High",IF(R22&gt;=Rules!$B$14,"Medium","Low")))))))))</x:f>
      </x:c>
      <x:c r="T22" s="21" t="str">
        <x:f>IF(B22="","",IF(S22="Done","Complete",IF(S22="On hold","Review hold",IF(S22="Needs rating","Add ratings",IF(S22="Blocked",IF(Q22="Overdue","Escalate blocker","Clear blocker"),IF(Q22="Overdue","Escalate",IF(S22="Critical","Do next",IF(S22="High","Schedule this week",IF(S22="Medium","Plan","Backlog")))))))))</x:f>
      </x:c>
      <x:c r="U22" s="28" t="str">
        <x:f>IF(OR(B22="",R22="",K22="Done",K22="On hold"),"",COUNTIFS($R$8:$R$157,"&gt;"&amp;R22,$K$8:$K$157,"&lt;&gt;Done",$K$8:$K$157,"&lt;&gt;On hold")+COUNTIFS($R$8:R22,R22,$K$8:K22,"&lt;&gt;Done",$K$8:K22,"&lt;&gt;On hold"))</x:f>
      </x:c>
    </x:row>
    <x:row r="23" ht="24" customHeight="1">
      <x:c r="A23" s="20" t="str">
        <x:f>IF(B23="","","RW-"&amp;TEXT(ROW()-7,"000"))</x:f>
      </x:c>
      <x:c r="B23" s="32"/>
      <x:c r="C23" s="32"/>
      <x:c r="D23" s="32"/>
      <x:c r="E23" s="32"/>
      <x:c r="F23" s="35"/>
      <x:c r="G23" s="35"/>
      <x:c r="H23" s="36"/>
      <x:c r="I23" s="36"/>
      <x:c r="J23" s="36"/>
      <x:c r="K23" s="32"/>
      <x:c r="L23" s="32"/>
      <x:c r="M23" s="32"/>
      <x:c r="N23" s="32"/>
      <x:c r="O23" s="28" t="str">
        <x:f>IF(OR(B23="",G23=""),"",G23-TODAY())</x:f>
      </x:c>
      <x:c r="P23" s="28" t="str">
        <x:f>IF(B23="","",IF(G23="",Rules!$E$10,IF(G23&lt;TODAY(),Rules!$E$6,IF(O23&lt;=Rules!$B$17,Rules!$E$7,IF(O23&lt;=Rules!$B$18,Rules!$E$8,IF(O23&lt;=Rules!$B$19,Rules!$E$9,Rules!$E$10))))))</x:f>
      </x:c>
      <x:c r="Q23" s="21" t="str">
        <x:f>IF(B23="","",IF(K23="Done","Complete",IF(G23="","No deadline",IF(G23&lt;TODAY(),"Overdue",IF(O23&lt;=Rules!$B$17,"Imminent",IF(O23&lt;=Rules!$B$18,"Due soon","Scheduled"))))))</x:f>
      </x:c>
      <x:c r="R23" s="28" t="str">
        <x:f>IF(B23="","",IF(COUNT(H23:J23)&lt;3,"",H23*Rules!$B$6+I23*Rules!$B$7+(6-J23)*Rules!$B$8+P23*Rules!$B$9))</x:f>
      </x:c>
      <x:c r="S23" s="21" t="str">
        <x:f>IF(B23="","",IF(K23="Done","Done",IF(K23="On hold","On hold",IF(COUNT(H23:J23)&lt;3,"Needs rating",IF(L23&lt;&gt;"","Blocked",IF(Q23="Overdue","Critical",IF(R23&gt;=Rules!$B$12,"Critical",IF(R23&gt;=Rules!$B$13,"High",IF(R23&gt;=Rules!$B$14,"Medium","Low")))))))))</x:f>
      </x:c>
      <x:c r="T23" s="21" t="str">
        <x:f>IF(B23="","",IF(S23="Done","Complete",IF(S23="On hold","Review hold",IF(S23="Needs rating","Add ratings",IF(S23="Blocked",IF(Q23="Overdue","Escalate blocker","Clear blocker"),IF(Q23="Overdue","Escalate",IF(S23="Critical","Do next",IF(S23="High","Schedule this week",IF(S23="Medium","Plan","Backlog")))))))))</x:f>
      </x:c>
      <x:c r="U23" s="28" t="str">
        <x:f>IF(OR(B23="",R23="",K23="Done",K23="On hold"),"",COUNTIFS($R$8:$R$157,"&gt;"&amp;R23,$K$8:$K$157,"&lt;&gt;Done",$K$8:$K$157,"&lt;&gt;On hold")+COUNTIFS($R$8:R23,R23,$K$8:K23,"&lt;&gt;Done",$K$8:K23,"&lt;&gt;On hold"))</x:f>
      </x:c>
    </x:row>
    <x:row r="24" ht="24" customHeight="1">
      <x:c r="A24" s="20" t="str">
        <x:f>IF(B24="","","RW-"&amp;TEXT(ROW()-7,"000"))</x:f>
      </x:c>
      <x:c r="B24" s="32"/>
      <x:c r="C24" s="32"/>
      <x:c r="D24" s="32"/>
      <x:c r="E24" s="32"/>
      <x:c r="F24" s="35"/>
      <x:c r="G24" s="35"/>
      <x:c r="H24" s="36"/>
      <x:c r="I24" s="36"/>
      <x:c r="J24" s="36"/>
      <x:c r="K24" s="32"/>
      <x:c r="L24" s="32"/>
      <x:c r="M24" s="32"/>
      <x:c r="N24" s="32"/>
      <x:c r="O24" s="28" t="str">
        <x:f>IF(OR(B24="",G24=""),"",G24-TODAY())</x:f>
      </x:c>
      <x:c r="P24" s="28" t="str">
        <x:f>IF(B24="","",IF(G24="",Rules!$E$10,IF(G24&lt;TODAY(),Rules!$E$6,IF(O24&lt;=Rules!$B$17,Rules!$E$7,IF(O24&lt;=Rules!$B$18,Rules!$E$8,IF(O24&lt;=Rules!$B$19,Rules!$E$9,Rules!$E$10))))))</x:f>
      </x:c>
      <x:c r="Q24" s="21" t="str">
        <x:f>IF(B24="","",IF(K24="Done","Complete",IF(G24="","No deadline",IF(G24&lt;TODAY(),"Overdue",IF(O24&lt;=Rules!$B$17,"Imminent",IF(O24&lt;=Rules!$B$18,"Due soon","Scheduled"))))))</x:f>
      </x:c>
      <x:c r="R24" s="28" t="str">
        <x:f>IF(B24="","",IF(COUNT(H24:J24)&lt;3,"",H24*Rules!$B$6+I24*Rules!$B$7+(6-J24)*Rules!$B$8+P24*Rules!$B$9))</x:f>
      </x:c>
      <x:c r="S24" s="21" t="str">
        <x:f>IF(B24="","",IF(K24="Done","Done",IF(K24="On hold","On hold",IF(COUNT(H24:J24)&lt;3,"Needs rating",IF(L24&lt;&gt;"","Blocked",IF(Q24="Overdue","Critical",IF(R24&gt;=Rules!$B$12,"Critical",IF(R24&gt;=Rules!$B$13,"High",IF(R24&gt;=Rules!$B$14,"Medium","Low")))))))))</x:f>
      </x:c>
      <x:c r="T24" s="21" t="str">
        <x:f>IF(B24="","",IF(S24="Done","Complete",IF(S24="On hold","Review hold",IF(S24="Needs rating","Add ratings",IF(S24="Blocked",IF(Q24="Overdue","Escalate blocker","Clear blocker"),IF(Q24="Overdue","Escalate",IF(S24="Critical","Do next",IF(S24="High","Schedule this week",IF(S24="Medium","Plan","Backlog")))))))))</x:f>
      </x:c>
      <x:c r="U24" s="28" t="str">
        <x:f>IF(OR(B24="",R24="",K24="Done",K24="On hold"),"",COUNTIFS($R$8:$R$157,"&gt;"&amp;R24,$K$8:$K$157,"&lt;&gt;Done",$K$8:$K$157,"&lt;&gt;On hold")+COUNTIFS($R$8:R24,R24,$K$8:K24,"&lt;&gt;Done",$K$8:K24,"&lt;&gt;On hold"))</x:f>
      </x:c>
    </x:row>
    <x:row r="25" ht="24" customHeight="1">
      <x:c r="A25" s="20" t="str">
        <x:f>IF(B25="","","RW-"&amp;TEXT(ROW()-7,"000"))</x:f>
      </x:c>
      <x:c r="B25" s="32"/>
      <x:c r="C25" s="32"/>
      <x:c r="D25" s="32"/>
      <x:c r="E25" s="32"/>
      <x:c r="F25" s="35"/>
      <x:c r="G25" s="35"/>
      <x:c r="H25" s="36"/>
      <x:c r="I25" s="36"/>
      <x:c r="J25" s="36"/>
      <x:c r="K25" s="32"/>
      <x:c r="L25" s="32"/>
      <x:c r="M25" s="32"/>
      <x:c r="N25" s="32"/>
      <x:c r="O25" s="28" t="str">
        <x:f>IF(OR(B25="",G25=""),"",G25-TODAY())</x:f>
      </x:c>
      <x:c r="P25" s="28" t="str">
        <x:f>IF(B25="","",IF(G25="",Rules!$E$10,IF(G25&lt;TODAY(),Rules!$E$6,IF(O25&lt;=Rules!$B$17,Rules!$E$7,IF(O25&lt;=Rules!$B$18,Rules!$E$8,IF(O25&lt;=Rules!$B$19,Rules!$E$9,Rules!$E$10))))))</x:f>
      </x:c>
      <x:c r="Q25" s="21" t="str">
        <x:f>IF(B25="","",IF(K25="Done","Complete",IF(G25="","No deadline",IF(G25&lt;TODAY(),"Overdue",IF(O25&lt;=Rules!$B$17,"Imminent",IF(O25&lt;=Rules!$B$18,"Due soon","Scheduled"))))))</x:f>
      </x:c>
      <x:c r="R25" s="28" t="str">
        <x:f>IF(B25="","",IF(COUNT(H25:J25)&lt;3,"",H25*Rules!$B$6+I25*Rules!$B$7+(6-J25)*Rules!$B$8+P25*Rules!$B$9))</x:f>
      </x:c>
      <x:c r="S25" s="21" t="str">
        <x:f>IF(B25="","",IF(K25="Done","Done",IF(K25="On hold","On hold",IF(COUNT(H25:J25)&lt;3,"Needs rating",IF(L25&lt;&gt;"","Blocked",IF(Q25="Overdue","Critical",IF(R25&gt;=Rules!$B$12,"Critical",IF(R25&gt;=Rules!$B$13,"High",IF(R25&gt;=Rules!$B$14,"Medium","Low")))))))))</x:f>
      </x:c>
      <x:c r="T25" s="21" t="str">
        <x:f>IF(B25="","",IF(S25="Done","Complete",IF(S25="On hold","Review hold",IF(S25="Needs rating","Add ratings",IF(S25="Blocked",IF(Q25="Overdue","Escalate blocker","Clear blocker"),IF(Q25="Overdue","Escalate",IF(S25="Critical","Do next",IF(S25="High","Schedule this week",IF(S25="Medium","Plan","Backlog")))))))))</x:f>
      </x:c>
      <x:c r="U25" s="28" t="str">
        <x:f>IF(OR(B25="",R25="",K25="Done",K25="On hold"),"",COUNTIFS($R$8:$R$157,"&gt;"&amp;R25,$K$8:$K$157,"&lt;&gt;Done",$K$8:$K$157,"&lt;&gt;On hold")+COUNTIFS($R$8:R25,R25,$K$8:K25,"&lt;&gt;Done",$K$8:K25,"&lt;&gt;On hold"))</x:f>
      </x:c>
    </x:row>
    <x:row r="26" ht="24" customHeight="1">
      <x:c r="A26" s="20" t="str">
        <x:f>IF(B26="","","RW-"&amp;TEXT(ROW()-7,"000"))</x:f>
      </x:c>
      <x:c r="B26" s="32"/>
      <x:c r="C26" s="32"/>
      <x:c r="D26" s="32"/>
      <x:c r="E26" s="32"/>
      <x:c r="F26" s="35"/>
      <x:c r="G26" s="35"/>
      <x:c r="H26" s="36"/>
      <x:c r="I26" s="36"/>
      <x:c r="J26" s="36"/>
      <x:c r="K26" s="32"/>
      <x:c r="L26" s="32"/>
      <x:c r="M26" s="32"/>
      <x:c r="N26" s="32"/>
      <x:c r="O26" s="28" t="str">
        <x:f>IF(OR(B26="",G26=""),"",G26-TODAY())</x:f>
      </x:c>
      <x:c r="P26" s="28" t="str">
        <x:f>IF(B26="","",IF(G26="",Rules!$E$10,IF(G26&lt;TODAY(),Rules!$E$6,IF(O26&lt;=Rules!$B$17,Rules!$E$7,IF(O26&lt;=Rules!$B$18,Rules!$E$8,IF(O26&lt;=Rules!$B$19,Rules!$E$9,Rules!$E$10))))))</x:f>
      </x:c>
      <x:c r="Q26" s="21" t="str">
        <x:f>IF(B26="","",IF(K26="Done","Complete",IF(G26="","No deadline",IF(G26&lt;TODAY(),"Overdue",IF(O26&lt;=Rules!$B$17,"Imminent",IF(O26&lt;=Rules!$B$18,"Due soon","Scheduled"))))))</x:f>
      </x:c>
      <x:c r="R26" s="28" t="str">
        <x:f>IF(B26="","",IF(COUNT(H26:J26)&lt;3,"",H26*Rules!$B$6+I26*Rules!$B$7+(6-J26)*Rules!$B$8+P26*Rules!$B$9))</x:f>
      </x:c>
      <x:c r="S26" s="21" t="str">
        <x:f>IF(B26="","",IF(K26="Done","Done",IF(K26="On hold","On hold",IF(COUNT(H26:J26)&lt;3,"Needs rating",IF(L26&lt;&gt;"","Blocked",IF(Q26="Overdue","Critical",IF(R26&gt;=Rules!$B$12,"Critical",IF(R26&gt;=Rules!$B$13,"High",IF(R26&gt;=Rules!$B$14,"Medium","Low")))))))))</x:f>
      </x:c>
      <x:c r="T26" s="21" t="str">
        <x:f>IF(B26="","",IF(S26="Done","Complete",IF(S26="On hold","Review hold",IF(S26="Needs rating","Add ratings",IF(S26="Blocked",IF(Q26="Overdue","Escalate blocker","Clear blocker"),IF(Q26="Overdue","Escalate",IF(S26="Critical","Do next",IF(S26="High","Schedule this week",IF(S26="Medium","Plan","Backlog")))))))))</x:f>
      </x:c>
      <x:c r="U26" s="28" t="str">
        <x:f>IF(OR(B26="",R26="",K26="Done",K26="On hold"),"",COUNTIFS($R$8:$R$157,"&gt;"&amp;R26,$K$8:$K$157,"&lt;&gt;Done",$K$8:$K$157,"&lt;&gt;On hold")+COUNTIFS($R$8:R26,R26,$K$8:K26,"&lt;&gt;Done",$K$8:K26,"&lt;&gt;On hold"))</x:f>
      </x:c>
    </x:row>
    <x:row r="27" ht="24" customHeight="1">
      <x:c r="A27" s="20" t="str">
        <x:f>IF(B27="","","RW-"&amp;TEXT(ROW()-7,"000"))</x:f>
      </x:c>
      <x:c r="B27" s="32"/>
      <x:c r="C27" s="32"/>
      <x:c r="D27" s="32"/>
      <x:c r="E27" s="32"/>
      <x:c r="F27" s="35"/>
      <x:c r="G27" s="35"/>
      <x:c r="H27" s="36"/>
      <x:c r="I27" s="36"/>
      <x:c r="J27" s="36"/>
      <x:c r="K27" s="32"/>
      <x:c r="L27" s="32"/>
      <x:c r="M27" s="32"/>
      <x:c r="N27" s="32"/>
      <x:c r="O27" s="28" t="str">
        <x:f>IF(OR(B27="",G27=""),"",G27-TODAY())</x:f>
      </x:c>
      <x:c r="P27" s="28" t="str">
        <x:f>IF(B27="","",IF(G27="",Rules!$E$10,IF(G27&lt;TODAY(),Rules!$E$6,IF(O27&lt;=Rules!$B$17,Rules!$E$7,IF(O27&lt;=Rules!$B$18,Rules!$E$8,IF(O27&lt;=Rules!$B$19,Rules!$E$9,Rules!$E$10))))))</x:f>
      </x:c>
      <x:c r="Q27" s="21" t="str">
        <x:f>IF(B27="","",IF(K27="Done","Complete",IF(G27="","No deadline",IF(G27&lt;TODAY(),"Overdue",IF(O27&lt;=Rules!$B$17,"Imminent",IF(O27&lt;=Rules!$B$18,"Due soon","Scheduled"))))))</x:f>
      </x:c>
      <x:c r="R27" s="28" t="str">
        <x:f>IF(B27="","",IF(COUNT(H27:J27)&lt;3,"",H27*Rules!$B$6+I27*Rules!$B$7+(6-J27)*Rules!$B$8+P27*Rules!$B$9))</x:f>
      </x:c>
      <x:c r="S27" s="21" t="str">
        <x:f>IF(B27="","",IF(K27="Done","Done",IF(K27="On hold","On hold",IF(COUNT(H27:J27)&lt;3,"Needs rating",IF(L27&lt;&gt;"","Blocked",IF(Q27="Overdue","Critical",IF(R27&gt;=Rules!$B$12,"Critical",IF(R27&gt;=Rules!$B$13,"High",IF(R27&gt;=Rules!$B$14,"Medium","Low")))))))))</x:f>
      </x:c>
      <x:c r="T27" s="21" t="str">
        <x:f>IF(B27="","",IF(S27="Done","Complete",IF(S27="On hold","Review hold",IF(S27="Needs rating","Add ratings",IF(S27="Blocked",IF(Q27="Overdue","Escalate blocker","Clear blocker"),IF(Q27="Overdue","Escalate",IF(S27="Critical","Do next",IF(S27="High","Schedule this week",IF(S27="Medium","Plan","Backlog")))))))))</x:f>
      </x:c>
      <x:c r="U27" s="28" t="str">
        <x:f>IF(OR(B27="",R27="",K27="Done",K27="On hold"),"",COUNTIFS($R$8:$R$157,"&gt;"&amp;R27,$K$8:$K$157,"&lt;&gt;Done",$K$8:$K$157,"&lt;&gt;On hold")+COUNTIFS($R$8:R27,R27,$K$8:K27,"&lt;&gt;Done",$K$8:K27,"&lt;&gt;On hold"))</x:f>
      </x:c>
    </x:row>
    <x:row r="28" ht="24" customHeight="1">
      <x:c r="A28" s="20" t="str">
        <x:f>IF(B28="","","RW-"&amp;TEXT(ROW()-7,"000"))</x:f>
      </x:c>
      <x:c r="B28" s="32"/>
      <x:c r="C28" s="32"/>
      <x:c r="D28" s="32"/>
      <x:c r="E28" s="32"/>
      <x:c r="F28" s="35"/>
      <x:c r="G28" s="35"/>
      <x:c r="H28" s="36"/>
      <x:c r="I28" s="36"/>
      <x:c r="J28" s="36"/>
      <x:c r="K28" s="32"/>
      <x:c r="L28" s="32"/>
      <x:c r="M28" s="32"/>
      <x:c r="N28" s="32"/>
      <x:c r="O28" s="28" t="str">
        <x:f>IF(OR(B28="",G28=""),"",G28-TODAY())</x:f>
      </x:c>
      <x:c r="P28" s="28" t="str">
        <x:f>IF(B28="","",IF(G28="",Rules!$E$10,IF(G28&lt;TODAY(),Rules!$E$6,IF(O28&lt;=Rules!$B$17,Rules!$E$7,IF(O28&lt;=Rules!$B$18,Rules!$E$8,IF(O28&lt;=Rules!$B$19,Rules!$E$9,Rules!$E$10))))))</x:f>
      </x:c>
      <x:c r="Q28" s="21" t="str">
        <x:f>IF(B28="","",IF(K28="Done","Complete",IF(G28="","No deadline",IF(G28&lt;TODAY(),"Overdue",IF(O28&lt;=Rules!$B$17,"Imminent",IF(O28&lt;=Rules!$B$18,"Due soon","Scheduled"))))))</x:f>
      </x:c>
      <x:c r="R28" s="28" t="str">
        <x:f>IF(B28="","",IF(COUNT(H28:J28)&lt;3,"",H28*Rules!$B$6+I28*Rules!$B$7+(6-J28)*Rules!$B$8+P28*Rules!$B$9))</x:f>
      </x:c>
      <x:c r="S28" s="21" t="str">
        <x:f>IF(B28="","",IF(K28="Done","Done",IF(K28="On hold","On hold",IF(COUNT(H28:J28)&lt;3,"Needs rating",IF(L28&lt;&gt;"","Blocked",IF(Q28="Overdue","Critical",IF(R28&gt;=Rules!$B$12,"Critical",IF(R28&gt;=Rules!$B$13,"High",IF(R28&gt;=Rules!$B$14,"Medium","Low")))))))))</x:f>
      </x:c>
      <x:c r="T28" s="21" t="str">
        <x:f>IF(B28="","",IF(S28="Done","Complete",IF(S28="On hold","Review hold",IF(S28="Needs rating","Add ratings",IF(S28="Blocked",IF(Q28="Overdue","Escalate blocker","Clear blocker"),IF(Q28="Overdue","Escalate",IF(S28="Critical","Do next",IF(S28="High","Schedule this week",IF(S28="Medium","Plan","Backlog")))))))))</x:f>
      </x:c>
      <x:c r="U28" s="28" t="str">
        <x:f>IF(OR(B28="",R28="",K28="Done",K28="On hold"),"",COUNTIFS($R$8:$R$157,"&gt;"&amp;R28,$K$8:$K$157,"&lt;&gt;Done",$K$8:$K$157,"&lt;&gt;On hold")+COUNTIFS($R$8:R28,R28,$K$8:K28,"&lt;&gt;Done",$K$8:K28,"&lt;&gt;On hold"))</x:f>
      </x:c>
    </x:row>
    <x:row r="29" ht="24" customHeight="1">
      <x:c r="A29" s="20" t="str">
        <x:f>IF(B29="","","RW-"&amp;TEXT(ROW()-7,"000"))</x:f>
      </x:c>
      <x:c r="B29" s="32"/>
      <x:c r="C29" s="32"/>
      <x:c r="D29" s="32"/>
      <x:c r="E29" s="32"/>
      <x:c r="F29" s="35"/>
      <x:c r="G29" s="35"/>
      <x:c r="H29" s="36"/>
      <x:c r="I29" s="36"/>
      <x:c r="J29" s="36"/>
      <x:c r="K29" s="32"/>
      <x:c r="L29" s="32"/>
      <x:c r="M29" s="32"/>
      <x:c r="N29" s="32"/>
      <x:c r="O29" s="28" t="str">
        <x:f>IF(OR(B29="",G29=""),"",G29-TODAY())</x:f>
      </x:c>
      <x:c r="P29" s="28" t="str">
        <x:f>IF(B29="","",IF(G29="",Rules!$E$10,IF(G29&lt;TODAY(),Rules!$E$6,IF(O29&lt;=Rules!$B$17,Rules!$E$7,IF(O29&lt;=Rules!$B$18,Rules!$E$8,IF(O29&lt;=Rules!$B$19,Rules!$E$9,Rules!$E$10))))))</x:f>
      </x:c>
      <x:c r="Q29" s="21" t="str">
        <x:f>IF(B29="","",IF(K29="Done","Complete",IF(G29="","No deadline",IF(G29&lt;TODAY(),"Overdue",IF(O29&lt;=Rules!$B$17,"Imminent",IF(O29&lt;=Rules!$B$18,"Due soon","Scheduled"))))))</x:f>
      </x:c>
      <x:c r="R29" s="28" t="str">
        <x:f>IF(B29="","",IF(COUNT(H29:J29)&lt;3,"",H29*Rules!$B$6+I29*Rules!$B$7+(6-J29)*Rules!$B$8+P29*Rules!$B$9))</x:f>
      </x:c>
      <x:c r="S29" s="21" t="str">
        <x:f>IF(B29="","",IF(K29="Done","Done",IF(K29="On hold","On hold",IF(COUNT(H29:J29)&lt;3,"Needs rating",IF(L29&lt;&gt;"","Blocked",IF(Q29="Overdue","Critical",IF(R29&gt;=Rules!$B$12,"Critical",IF(R29&gt;=Rules!$B$13,"High",IF(R29&gt;=Rules!$B$14,"Medium","Low")))))))))</x:f>
      </x:c>
      <x:c r="T29" s="21" t="str">
        <x:f>IF(B29="","",IF(S29="Done","Complete",IF(S29="On hold","Review hold",IF(S29="Needs rating","Add ratings",IF(S29="Blocked",IF(Q29="Overdue","Escalate blocker","Clear blocker"),IF(Q29="Overdue","Escalate",IF(S29="Critical","Do next",IF(S29="High","Schedule this week",IF(S29="Medium","Plan","Backlog")))))))))</x:f>
      </x:c>
      <x:c r="U29" s="28" t="str">
        <x:f>IF(OR(B29="",R29="",K29="Done",K29="On hold"),"",COUNTIFS($R$8:$R$157,"&gt;"&amp;R29,$K$8:$K$157,"&lt;&gt;Done",$K$8:$K$157,"&lt;&gt;On hold")+COUNTIFS($R$8:R29,R29,$K$8:K29,"&lt;&gt;Done",$K$8:K29,"&lt;&gt;On hold"))</x:f>
      </x:c>
    </x:row>
    <x:row r="30" ht="24" customHeight="1">
      <x:c r="A30" s="20" t="str">
        <x:f>IF(B30="","","RW-"&amp;TEXT(ROW()-7,"000"))</x:f>
      </x:c>
      <x:c r="B30" s="32"/>
      <x:c r="C30" s="32"/>
      <x:c r="D30" s="32"/>
      <x:c r="E30" s="32"/>
      <x:c r="F30" s="35"/>
      <x:c r="G30" s="35"/>
      <x:c r="H30" s="36"/>
      <x:c r="I30" s="36"/>
      <x:c r="J30" s="36"/>
      <x:c r="K30" s="32"/>
      <x:c r="L30" s="32"/>
      <x:c r="M30" s="32"/>
      <x:c r="N30" s="32"/>
      <x:c r="O30" s="28" t="str">
        <x:f>IF(OR(B30="",G30=""),"",G30-TODAY())</x:f>
      </x:c>
      <x:c r="P30" s="28" t="str">
        <x:f>IF(B30="","",IF(G30="",Rules!$E$10,IF(G30&lt;TODAY(),Rules!$E$6,IF(O30&lt;=Rules!$B$17,Rules!$E$7,IF(O30&lt;=Rules!$B$18,Rules!$E$8,IF(O30&lt;=Rules!$B$19,Rules!$E$9,Rules!$E$10))))))</x:f>
      </x:c>
      <x:c r="Q30" s="21" t="str">
        <x:f>IF(B30="","",IF(K30="Done","Complete",IF(G30="","No deadline",IF(G30&lt;TODAY(),"Overdue",IF(O30&lt;=Rules!$B$17,"Imminent",IF(O30&lt;=Rules!$B$18,"Due soon","Scheduled"))))))</x:f>
      </x:c>
      <x:c r="R30" s="28" t="str">
        <x:f>IF(B30="","",IF(COUNT(H30:J30)&lt;3,"",H30*Rules!$B$6+I30*Rules!$B$7+(6-J30)*Rules!$B$8+P30*Rules!$B$9))</x:f>
      </x:c>
      <x:c r="S30" s="21" t="str">
        <x:f>IF(B30="","",IF(K30="Done","Done",IF(K30="On hold","On hold",IF(COUNT(H30:J30)&lt;3,"Needs rating",IF(L30&lt;&gt;"","Blocked",IF(Q30="Overdue","Critical",IF(R30&gt;=Rules!$B$12,"Critical",IF(R30&gt;=Rules!$B$13,"High",IF(R30&gt;=Rules!$B$14,"Medium","Low")))))))))</x:f>
      </x:c>
      <x:c r="T30" s="21" t="str">
        <x:f>IF(B30="","",IF(S30="Done","Complete",IF(S30="On hold","Review hold",IF(S30="Needs rating","Add ratings",IF(S30="Blocked",IF(Q30="Overdue","Escalate blocker","Clear blocker"),IF(Q30="Overdue","Escalate",IF(S30="Critical","Do next",IF(S30="High","Schedule this week",IF(S30="Medium","Plan","Backlog")))))))))</x:f>
      </x:c>
      <x:c r="U30" s="28" t="str">
        <x:f>IF(OR(B30="",R30="",K30="Done",K30="On hold"),"",COUNTIFS($R$8:$R$157,"&gt;"&amp;R30,$K$8:$K$157,"&lt;&gt;Done",$K$8:$K$157,"&lt;&gt;On hold")+COUNTIFS($R$8:R30,R30,$K$8:K30,"&lt;&gt;Done",$K$8:K30,"&lt;&gt;On hold"))</x:f>
      </x:c>
    </x:row>
    <x:row r="31" ht="24" customHeight="1">
      <x:c r="A31" s="20" t="str">
        <x:f>IF(B31="","","RW-"&amp;TEXT(ROW()-7,"000"))</x:f>
      </x:c>
      <x:c r="B31" s="32"/>
      <x:c r="C31" s="32"/>
      <x:c r="D31" s="32"/>
      <x:c r="E31" s="32"/>
      <x:c r="F31" s="35"/>
      <x:c r="G31" s="35"/>
      <x:c r="H31" s="36"/>
      <x:c r="I31" s="36"/>
      <x:c r="J31" s="36"/>
      <x:c r="K31" s="32"/>
      <x:c r="L31" s="32"/>
      <x:c r="M31" s="32"/>
      <x:c r="N31" s="32"/>
      <x:c r="O31" s="28" t="str">
        <x:f>IF(OR(B31="",G31=""),"",G31-TODAY())</x:f>
      </x:c>
      <x:c r="P31" s="28" t="str">
        <x:f>IF(B31="","",IF(G31="",Rules!$E$10,IF(G31&lt;TODAY(),Rules!$E$6,IF(O31&lt;=Rules!$B$17,Rules!$E$7,IF(O31&lt;=Rules!$B$18,Rules!$E$8,IF(O31&lt;=Rules!$B$19,Rules!$E$9,Rules!$E$10))))))</x:f>
      </x:c>
      <x:c r="Q31" s="21" t="str">
        <x:f>IF(B31="","",IF(K31="Done","Complete",IF(G31="","No deadline",IF(G31&lt;TODAY(),"Overdue",IF(O31&lt;=Rules!$B$17,"Imminent",IF(O31&lt;=Rules!$B$18,"Due soon","Scheduled"))))))</x:f>
      </x:c>
      <x:c r="R31" s="28" t="str">
        <x:f>IF(B31="","",IF(COUNT(H31:J31)&lt;3,"",H31*Rules!$B$6+I31*Rules!$B$7+(6-J31)*Rules!$B$8+P31*Rules!$B$9))</x:f>
      </x:c>
      <x:c r="S31" s="21" t="str">
        <x:f>IF(B31="","",IF(K31="Done","Done",IF(K31="On hold","On hold",IF(COUNT(H31:J31)&lt;3,"Needs rating",IF(L31&lt;&gt;"","Blocked",IF(Q31="Overdue","Critical",IF(R31&gt;=Rules!$B$12,"Critical",IF(R31&gt;=Rules!$B$13,"High",IF(R31&gt;=Rules!$B$14,"Medium","Low")))))))))</x:f>
      </x:c>
      <x:c r="T31" s="21" t="str">
        <x:f>IF(B31="","",IF(S31="Done","Complete",IF(S31="On hold","Review hold",IF(S31="Needs rating","Add ratings",IF(S31="Blocked",IF(Q31="Overdue","Escalate blocker","Clear blocker"),IF(Q31="Overdue","Escalate",IF(S31="Critical","Do next",IF(S31="High","Schedule this week",IF(S31="Medium","Plan","Backlog")))))))))</x:f>
      </x:c>
      <x:c r="U31" s="28" t="str">
        <x:f>IF(OR(B31="",R31="",K31="Done",K31="On hold"),"",COUNTIFS($R$8:$R$157,"&gt;"&amp;R31,$K$8:$K$157,"&lt;&gt;Done",$K$8:$K$157,"&lt;&gt;On hold")+COUNTIFS($R$8:R31,R31,$K$8:K31,"&lt;&gt;Done",$K$8:K31,"&lt;&gt;On hold"))</x:f>
      </x:c>
    </x:row>
    <x:row r="32" ht="24" customHeight="1">
      <x:c r="A32" s="20" t="str">
        <x:f>IF(B32="","","RW-"&amp;TEXT(ROW()-7,"000"))</x:f>
      </x:c>
      <x:c r="B32" s="32"/>
      <x:c r="C32" s="32"/>
      <x:c r="D32" s="32"/>
      <x:c r="E32" s="32"/>
      <x:c r="F32" s="35"/>
      <x:c r="G32" s="35"/>
      <x:c r="H32" s="36"/>
      <x:c r="I32" s="36"/>
      <x:c r="J32" s="36"/>
      <x:c r="K32" s="32"/>
      <x:c r="L32" s="32"/>
      <x:c r="M32" s="32"/>
      <x:c r="N32" s="32"/>
      <x:c r="O32" s="28" t="str">
        <x:f>IF(OR(B32="",G32=""),"",G32-TODAY())</x:f>
      </x:c>
      <x:c r="P32" s="28" t="str">
        <x:f>IF(B32="","",IF(G32="",Rules!$E$10,IF(G32&lt;TODAY(),Rules!$E$6,IF(O32&lt;=Rules!$B$17,Rules!$E$7,IF(O32&lt;=Rules!$B$18,Rules!$E$8,IF(O32&lt;=Rules!$B$19,Rules!$E$9,Rules!$E$10))))))</x:f>
      </x:c>
      <x:c r="Q32" s="21" t="str">
        <x:f>IF(B32="","",IF(K32="Done","Complete",IF(G32="","No deadline",IF(G32&lt;TODAY(),"Overdue",IF(O32&lt;=Rules!$B$17,"Imminent",IF(O32&lt;=Rules!$B$18,"Due soon","Scheduled"))))))</x:f>
      </x:c>
      <x:c r="R32" s="28" t="str">
        <x:f>IF(B32="","",IF(COUNT(H32:J32)&lt;3,"",H32*Rules!$B$6+I32*Rules!$B$7+(6-J32)*Rules!$B$8+P32*Rules!$B$9))</x:f>
      </x:c>
      <x:c r="S32" s="21" t="str">
        <x:f>IF(B32="","",IF(K32="Done","Done",IF(K32="On hold","On hold",IF(COUNT(H32:J32)&lt;3,"Needs rating",IF(L32&lt;&gt;"","Blocked",IF(Q32="Overdue","Critical",IF(R32&gt;=Rules!$B$12,"Critical",IF(R32&gt;=Rules!$B$13,"High",IF(R32&gt;=Rules!$B$14,"Medium","Low")))))))))</x:f>
      </x:c>
      <x:c r="T32" s="21" t="str">
        <x:f>IF(B32="","",IF(S32="Done","Complete",IF(S32="On hold","Review hold",IF(S32="Needs rating","Add ratings",IF(S32="Blocked",IF(Q32="Overdue","Escalate blocker","Clear blocker"),IF(Q32="Overdue","Escalate",IF(S32="Critical","Do next",IF(S32="High","Schedule this week",IF(S32="Medium","Plan","Backlog")))))))))</x:f>
      </x:c>
      <x:c r="U32" s="28" t="str">
        <x:f>IF(OR(B32="",R32="",K32="Done",K32="On hold"),"",COUNTIFS($R$8:$R$157,"&gt;"&amp;R32,$K$8:$K$157,"&lt;&gt;Done",$K$8:$K$157,"&lt;&gt;On hold")+COUNTIFS($R$8:R32,R32,$K$8:K32,"&lt;&gt;Done",$K$8:K32,"&lt;&gt;On hold"))</x:f>
      </x:c>
    </x:row>
    <x:row r="33" ht="24" customHeight="1">
      <x:c r="A33" s="20" t="str">
        <x:f>IF(B33="","","RW-"&amp;TEXT(ROW()-7,"000"))</x:f>
      </x:c>
      <x:c r="B33" s="32"/>
      <x:c r="C33" s="32"/>
      <x:c r="D33" s="32"/>
      <x:c r="E33" s="32"/>
      <x:c r="F33" s="35"/>
      <x:c r="G33" s="35"/>
      <x:c r="H33" s="36"/>
      <x:c r="I33" s="36"/>
      <x:c r="J33" s="36"/>
      <x:c r="K33" s="32"/>
      <x:c r="L33" s="32"/>
      <x:c r="M33" s="32"/>
      <x:c r="N33" s="32"/>
      <x:c r="O33" s="28" t="str">
        <x:f>IF(OR(B33="",G33=""),"",G33-TODAY())</x:f>
      </x:c>
      <x:c r="P33" s="28" t="str">
        <x:f>IF(B33="","",IF(G33="",Rules!$E$10,IF(G33&lt;TODAY(),Rules!$E$6,IF(O33&lt;=Rules!$B$17,Rules!$E$7,IF(O33&lt;=Rules!$B$18,Rules!$E$8,IF(O33&lt;=Rules!$B$19,Rules!$E$9,Rules!$E$10))))))</x:f>
      </x:c>
      <x:c r="Q33" s="21" t="str">
        <x:f>IF(B33="","",IF(K33="Done","Complete",IF(G33="","No deadline",IF(G33&lt;TODAY(),"Overdue",IF(O33&lt;=Rules!$B$17,"Imminent",IF(O33&lt;=Rules!$B$18,"Due soon","Scheduled"))))))</x:f>
      </x:c>
      <x:c r="R33" s="28" t="str">
        <x:f>IF(B33="","",IF(COUNT(H33:J33)&lt;3,"",H33*Rules!$B$6+I33*Rules!$B$7+(6-J33)*Rules!$B$8+P33*Rules!$B$9))</x:f>
      </x:c>
      <x:c r="S33" s="21" t="str">
        <x:f>IF(B33="","",IF(K33="Done","Done",IF(K33="On hold","On hold",IF(COUNT(H33:J33)&lt;3,"Needs rating",IF(L33&lt;&gt;"","Blocked",IF(Q33="Overdue","Critical",IF(R33&gt;=Rules!$B$12,"Critical",IF(R33&gt;=Rules!$B$13,"High",IF(R33&gt;=Rules!$B$14,"Medium","Low")))))))))</x:f>
      </x:c>
      <x:c r="T33" s="21" t="str">
        <x:f>IF(B33="","",IF(S33="Done","Complete",IF(S33="On hold","Review hold",IF(S33="Needs rating","Add ratings",IF(S33="Blocked",IF(Q33="Overdue","Escalate blocker","Clear blocker"),IF(Q33="Overdue","Escalate",IF(S33="Critical","Do next",IF(S33="High","Schedule this week",IF(S33="Medium","Plan","Backlog")))))))))</x:f>
      </x:c>
      <x:c r="U33" s="28" t="str">
        <x:f>IF(OR(B33="",R33="",K33="Done",K33="On hold"),"",COUNTIFS($R$8:$R$157,"&gt;"&amp;R33,$K$8:$K$157,"&lt;&gt;Done",$K$8:$K$157,"&lt;&gt;On hold")+COUNTIFS($R$8:R33,R33,$K$8:K33,"&lt;&gt;Done",$K$8:K33,"&lt;&gt;On hold"))</x:f>
      </x:c>
    </x:row>
    <x:row r="34" ht="24" customHeight="1">
      <x:c r="A34" s="20" t="str">
        <x:f>IF(B34="","","RW-"&amp;TEXT(ROW()-7,"000"))</x:f>
      </x:c>
      <x:c r="B34" s="32"/>
      <x:c r="C34" s="32"/>
      <x:c r="D34" s="32"/>
      <x:c r="E34" s="32"/>
      <x:c r="F34" s="35"/>
      <x:c r="G34" s="35"/>
      <x:c r="H34" s="36"/>
      <x:c r="I34" s="36"/>
      <x:c r="J34" s="36"/>
      <x:c r="K34" s="32"/>
      <x:c r="L34" s="32"/>
      <x:c r="M34" s="32"/>
      <x:c r="N34" s="32"/>
      <x:c r="O34" s="28" t="str">
        <x:f>IF(OR(B34="",G34=""),"",G34-TODAY())</x:f>
      </x:c>
      <x:c r="P34" s="28" t="str">
        <x:f>IF(B34="","",IF(G34="",Rules!$E$10,IF(G34&lt;TODAY(),Rules!$E$6,IF(O34&lt;=Rules!$B$17,Rules!$E$7,IF(O34&lt;=Rules!$B$18,Rules!$E$8,IF(O34&lt;=Rules!$B$19,Rules!$E$9,Rules!$E$10))))))</x:f>
      </x:c>
      <x:c r="Q34" s="21" t="str">
        <x:f>IF(B34="","",IF(K34="Done","Complete",IF(G34="","No deadline",IF(G34&lt;TODAY(),"Overdue",IF(O34&lt;=Rules!$B$17,"Imminent",IF(O34&lt;=Rules!$B$18,"Due soon","Scheduled"))))))</x:f>
      </x:c>
      <x:c r="R34" s="28" t="str">
        <x:f>IF(B34="","",IF(COUNT(H34:J34)&lt;3,"",H34*Rules!$B$6+I34*Rules!$B$7+(6-J34)*Rules!$B$8+P34*Rules!$B$9))</x:f>
      </x:c>
      <x:c r="S34" s="21" t="str">
        <x:f>IF(B34="","",IF(K34="Done","Done",IF(K34="On hold","On hold",IF(COUNT(H34:J34)&lt;3,"Needs rating",IF(L34&lt;&gt;"","Blocked",IF(Q34="Overdue","Critical",IF(R34&gt;=Rules!$B$12,"Critical",IF(R34&gt;=Rules!$B$13,"High",IF(R34&gt;=Rules!$B$14,"Medium","Low")))))))))</x:f>
      </x:c>
      <x:c r="T34" s="21" t="str">
        <x:f>IF(B34="","",IF(S34="Done","Complete",IF(S34="On hold","Review hold",IF(S34="Needs rating","Add ratings",IF(S34="Blocked",IF(Q34="Overdue","Escalate blocker","Clear blocker"),IF(Q34="Overdue","Escalate",IF(S34="Critical","Do next",IF(S34="High","Schedule this week",IF(S34="Medium","Plan","Backlog")))))))))</x:f>
      </x:c>
      <x:c r="U34" s="28" t="str">
        <x:f>IF(OR(B34="",R34="",K34="Done",K34="On hold"),"",COUNTIFS($R$8:$R$157,"&gt;"&amp;R34,$K$8:$K$157,"&lt;&gt;Done",$K$8:$K$157,"&lt;&gt;On hold")+COUNTIFS($R$8:R34,R34,$K$8:K34,"&lt;&gt;Done",$K$8:K34,"&lt;&gt;On hold"))</x:f>
      </x:c>
    </x:row>
    <x:row r="35" ht="24" customHeight="1">
      <x:c r="A35" s="20" t="str">
        <x:f>IF(B35="","","RW-"&amp;TEXT(ROW()-7,"000"))</x:f>
      </x:c>
      <x:c r="B35" s="32"/>
      <x:c r="C35" s="32"/>
      <x:c r="D35" s="32"/>
      <x:c r="E35" s="32"/>
      <x:c r="F35" s="35"/>
      <x:c r="G35" s="35"/>
      <x:c r="H35" s="36"/>
      <x:c r="I35" s="36"/>
      <x:c r="J35" s="36"/>
      <x:c r="K35" s="32"/>
      <x:c r="L35" s="32"/>
      <x:c r="M35" s="32"/>
      <x:c r="N35" s="32"/>
      <x:c r="O35" s="28" t="str">
        <x:f>IF(OR(B35="",G35=""),"",G35-TODAY())</x:f>
      </x:c>
      <x:c r="P35" s="28" t="str">
        <x:f>IF(B35="","",IF(G35="",Rules!$E$10,IF(G35&lt;TODAY(),Rules!$E$6,IF(O35&lt;=Rules!$B$17,Rules!$E$7,IF(O35&lt;=Rules!$B$18,Rules!$E$8,IF(O35&lt;=Rules!$B$19,Rules!$E$9,Rules!$E$10))))))</x:f>
      </x:c>
      <x:c r="Q35" s="21" t="str">
        <x:f>IF(B35="","",IF(K35="Done","Complete",IF(G35="","No deadline",IF(G35&lt;TODAY(),"Overdue",IF(O35&lt;=Rules!$B$17,"Imminent",IF(O35&lt;=Rules!$B$18,"Due soon","Scheduled"))))))</x:f>
      </x:c>
      <x:c r="R35" s="28" t="str">
        <x:f>IF(B35="","",IF(COUNT(H35:J35)&lt;3,"",H35*Rules!$B$6+I35*Rules!$B$7+(6-J35)*Rules!$B$8+P35*Rules!$B$9))</x:f>
      </x:c>
      <x:c r="S35" s="21" t="str">
        <x:f>IF(B35="","",IF(K35="Done","Done",IF(K35="On hold","On hold",IF(COUNT(H35:J35)&lt;3,"Needs rating",IF(L35&lt;&gt;"","Blocked",IF(Q35="Overdue","Critical",IF(R35&gt;=Rules!$B$12,"Critical",IF(R35&gt;=Rules!$B$13,"High",IF(R35&gt;=Rules!$B$14,"Medium","Low")))))))))</x:f>
      </x:c>
      <x:c r="T35" s="21" t="str">
        <x:f>IF(B35="","",IF(S35="Done","Complete",IF(S35="On hold","Review hold",IF(S35="Needs rating","Add ratings",IF(S35="Blocked",IF(Q35="Overdue","Escalate blocker","Clear blocker"),IF(Q35="Overdue","Escalate",IF(S35="Critical","Do next",IF(S35="High","Schedule this week",IF(S35="Medium","Plan","Backlog")))))))))</x:f>
      </x:c>
      <x:c r="U35" s="28" t="str">
        <x:f>IF(OR(B35="",R35="",K35="Done",K35="On hold"),"",COUNTIFS($R$8:$R$157,"&gt;"&amp;R35,$K$8:$K$157,"&lt;&gt;Done",$K$8:$K$157,"&lt;&gt;On hold")+COUNTIFS($R$8:R35,R35,$K$8:K35,"&lt;&gt;Done",$K$8:K35,"&lt;&gt;On hold"))</x:f>
      </x:c>
    </x:row>
    <x:row r="36" ht="24" customHeight="1">
      <x:c r="A36" s="20" t="str">
        <x:f>IF(B36="","","RW-"&amp;TEXT(ROW()-7,"000"))</x:f>
      </x:c>
      <x:c r="B36" s="32"/>
      <x:c r="C36" s="32"/>
      <x:c r="D36" s="32"/>
      <x:c r="E36" s="32"/>
      <x:c r="F36" s="35"/>
      <x:c r="G36" s="35"/>
      <x:c r="H36" s="36"/>
      <x:c r="I36" s="36"/>
      <x:c r="J36" s="36"/>
      <x:c r="K36" s="32"/>
      <x:c r="L36" s="32"/>
      <x:c r="M36" s="32"/>
      <x:c r="N36" s="32"/>
      <x:c r="O36" s="28" t="str">
        <x:f>IF(OR(B36="",G36=""),"",G36-TODAY())</x:f>
      </x:c>
      <x:c r="P36" s="28" t="str">
        <x:f>IF(B36="","",IF(G36="",Rules!$E$10,IF(G36&lt;TODAY(),Rules!$E$6,IF(O36&lt;=Rules!$B$17,Rules!$E$7,IF(O36&lt;=Rules!$B$18,Rules!$E$8,IF(O36&lt;=Rules!$B$19,Rules!$E$9,Rules!$E$10))))))</x:f>
      </x:c>
      <x:c r="Q36" s="21" t="str">
        <x:f>IF(B36="","",IF(K36="Done","Complete",IF(G36="","No deadline",IF(G36&lt;TODAY(),"Overdue",IF(O36&lt;=Rules!$B$17,"Imminent",IF(O36&lt;=Rules!$B$18,"Due soon","Scheduled"))))))</x:f>
      </x:c>
      <x:c r="R36" s="28" t="str">
        <x:f>IF(B36="","",IF(COUNT(H36:J36)&lt;3,"",H36*Rules!$B$6+I36*Rules!$B$7+(6-J36)*Rules!$B$8+P36*Rules!$B$9))</x:f>
      </x:c>
      <x:c r="S36" s="21" t="str">
        <x:f>IF(B36="","",IF(K36="Done","Done",IF(K36="On hold","On hold",IF(COUNT(H36:J36)&lt;3,"Needs rating",IF(L36&lt;&gt;"","Blocked",IF(Q36="Overdue","Critical",IF(R36&gt;=Rules!$B$12,"Critical",IF(R36&gt;=Rules!$B$13,"High",IF(R36&gt;=Rules!$B$14,"Medium","Low")))))))))</x:f>
      </x:c>
      <x:c r="T36" s="21" t="str">
        <x:f>IF(B36="","",IF(S36="Done","Complete",IF(S36="On hold","Review hold",IF(S36="Needs rating","Add ratings",IF(S36="Blocked",IF(Q36="Overdue","Escalate blocker","Clear blocker"),IF(Q36="Overdue","Escalate",IF(S36="Critical","Do next",IF(S36="High","Schedule this week",IF(S36="Medium","Plan","Backlog")))))))))</x:f>
      </x:c>
      <x:c r="U36" s="28" t="str">
        <x:f>IF(OR(B36="",R36="",K36="Done",K36="On hold"),"",COUNTIFS($R$8:$R$157,"&gt;"&amp;R36,$K$8:$K$157,"&lt;&gt;Done",$K$8:$K$157,"&lt;&gt;On hold")+COUNTIFS($R$8:R36,R36,$K$8:K36,"&lt;&gt;Done",$K$8:K36,"&lt;&gt;On hold"))</x:f>
      </x:c>
    </x:row>
    <x:row r="37" ht="24" customHeight="1">
      <x:c r="A37" s="20" t="str">
        <x:f>IF(B37="","","RW-"&amp;TEXT(ROW()-7,"000"))</x:f>
      </x:c>
      <x:c r="B37" s="32"/>
      <x:c r="C37" s="32"/>
      <x:c r="D37" s="32"/>
      <x:c r="E37" s="32"/>
      <x:c r="F37" s="35"/>
      <x:c r="G37" s="35"/>
      <x:c r="H37" s="36"/>
      <x:c r="I37" s="36"/>
      <x:c r="J37" s="36"/>
      <x:c r="K37" s="32"/>
      <x:c r="L37" s="32"/>
      <x:c r="M37" s="32"/>
      <x:c r="N37" s="32"/>
      <x:c r="O37" s="28" t="str">
        <x:f>IF(OR(B37="",G37=""),"",G37-TODAY())</x:f>
      </x:c>
      <x:c r="P37" s="28" t="str">
        <x:f>IF(B37="","",IF(G37="",Rules!$E$10,IF(G37&lt;TODAY(),Rules!$E$6,IF(O37&lt;=Rules!$B$17,Rules!$E$7,IF(O37&lt;=Rules!$B$18,Rules!$E$8,IF(O37&lt;=Rules!$B$19,Rules!$E$9,Rules!$E$10))))))</x:f>
      </x:c>
      <x:c r="Q37" s="21" t="str">
        <x:f>IF(B37="","",IF(K37="Done","Complete",IF(G37="","No deadline",IF(G37&lt;TODAY(),"Overdue",IF(O37&lt;=Rules!$B$17,"Imminent",IF(O37&lt;=Rules!$B$18,"Due soon","Scheduled"))))))</x:f>
      </x:c>
      <x:c r="R37" s="28" t="str">
        <x:f>IF(B37="","",IF(COUNT(H37:J37)&lt;3,"",H37*Rules!$B$6+I37*Rules!$B$7+(6-J37)*Rules!$B$8+P37*Rules!$B$9))</x:f>
      </x:c>
      <x:c r="S37" s="21" t="str">
        <x:f>IF(B37="","",IF(K37="Done","Done",IF(K37="On hold","On hold",IF(COUNT(H37:J37)&lt;3,"Needs rating",IF(L37&lt;&gt;"","Blocked",IF(Q37="Overdue","Critical",IF(R37&gt;=Rules!$B$12,"Critical",IF(R37&gt;=Rules!$B$13,"High",IF(R37&gt;=Rules!$B$14,"Medium","Low")))))))))</x:f>
      </x:c>
      <x:c r="T37" s="21" t="str">
        <x:f>IF(B37="","",IF(S37="Done","Complete",IF(S37="On hold","Review hold",IF(S37="Needs rating","Add ratings",IF(S37="Blocked",IF(Q37="Overdue","Escalate blocker","Clear blocker"),IF(Q37="Overdue","Escalate",IF(S37="Critical","Do next",IF(S37="High","Schedule this week",IF(S37="Medium","Plan","Backlog")))))))))</x:f>
      </x:c>
      <x:c r="U37" s="28" t="str">
        <x:f>IF(OR(B37="",R37="",K37="Done",K37="On hold"),"",COUNTIFS($R$8:$R$157,"&gt;"&amp;R37,$K$8:$K$157,"&lt;&gt;Done",$K$8:$K$157,"&lt;&gt;On hold")+COUNTIFS($R$8:R37,R37,$K$8:K37,"&lt;&gt;Done",$K$8:K37,"&lt;&gt;On hold"))</x:f>
      </x:c>
    </x:row>
    <x:row r="38" ht="24" customHeight="1">
      <x:c r="A38" s="20" t="str">
        <x:f>IF(B38="","","RW-"&amp;TEXT(ROW()-7,"000"))</x:f>
      </x:c>
      <x:c r="B38" s="32"/>
      <x:c r="C38" s="32"/>
      <x:c r="D38" s="32"/>
      <x:c r="E38" s="32"/>
      <x:c r="F38" s="35"/>
      <x:c r="G38" s="35"/>
      <x:c r="H38" s="36"/>
      <x:c r="I38" s="36"/>
      <x:c r="J38" s="36"/>
      <x:c r="K38" s="32"/>
      <x:c r="L38" s="32"/>
      <x:c r="M38" s="32"/>
      <x:c r="N38" s="32"/>
      <x:c r="O38" s="28" t="str">
        <x:f>IF(OR(B38="",G38=""),"",G38-TODAY())</x:f>
      </x:c>
      <x:c r="P38" s="28" t="str">
        <x:f>IF(B38="","",IF(G38="",Rules!$E$10,IF(G38&lt;TODAY(),Rules!$E$6,IF(O38&lt;=Rules!$B$17,Rules!$E$7,IF(O38&lt;=Rules!$B$18,Rules!$E$8,IF(O38&lt;=Rules!$B$19,Rules!$E$9,Rules!$E$10))))))</x:f>
      </x:c>
      <x:c r="Q38" s="21" t="str">
        <x:f>IF(B38="","",IF(K38="Done","Complete",IF(G38="","No deadline",IF(G38&lt;TODAY(),"Overdue",IF(O38&lt;=Rules!$B$17,"Imminent",IF(O38&lt;=Rules!$B$18,"Due soon","Scheduled"))))))</x:f>
      </x:c>
      <x:c r="R38" s="28" t="str">
        <x:f>IF(B38="","",IF(COUNT(H38:J38)&lt;3,"",H38*Rules!$B$6+I38*Rules!$B$7+(6-J38)*Rules!$B$8+P38*Rules!$B$9))</x:f>
      </x:c>
      <x:c r="S38" s="21" t="str">
        <x:f>IF(B38="","",IF(K38="Done","Done",IF(K38="On hold","On hold",IF(COUNT(H38:J38)&lt;3,"Needs rating",IF(L38&lt;&gt;"","Blocked",IF(Q38="Overdue","Critical",IF(R38&gt;=Rules!$B$12,"Critical",IF(R38&gt;=Rules!$B$13,"High",IF(R38&gt;=Rules!$B$14,"Medium","Low")))))))))</x:f>
      </x:c>
      <x:c r="T38" s="21" t="str">
        <x:f>IF(B38="","",IF(S38="Done","Complete",IF(S38="On hold","Review hold",IF(S38="Needs rating","Add ratings",IF(S38="Blocked",IF(Q38="Overdue","Escalate blocker","Clear blocker"),IF(Q38="Overdue","Escalate",IF(S38="Critical","Do next",IF(S38="High","Schedule this week",IF(S38="Medium","Plan","Backlog")))))))))</x:f>
      </x:c>
      <x:c r="U38" s="28" t="str">
        <x:f>IF(OR(B38="",R38="",K38="Done",K38="On hold"),"",COUNTIFS($R$8:$R$157,"&gt;"&amp;R38,$K$8:$K$157,"&lt;&gt;Done",$K$8:$K$157,"&lt;&gt;On hold")+COUNTIFS($R$8:R38,R38,$K$8:K38,"&lt;&gt;Done",$K$8:K38,"&lt;&gt;On hold"))</x:f>
      </x:c>
    </x:row>
    <x:row r="39" ht="24" customHeight="1">
      <x:c r="A39" s="20" t="str">
        <x:f>IF(B39="","","RW-"&amp;TEXT(ROW()-7,"000"))</x:f>
      </x:c>
      <x:c r="B39" s="32"/>
      <x:c r="C39" s="32"/>
      <x:c r="D39" s="32"/>
      <x:c r="E39" s="32"/>
      <x:c r="F39" s="35"/>
      <x:c r="G39" s="35"/>
      <x:c r="H39" s="36"/>
      <x:c r="I39" s="36"/>
      <x:c r="J39" s="36"/>
      <x:c r="K39" s="32"/>
      <x:c r="L39" s="32"/>
      <x:c r="M39" s="32"/>
      <x:c r="N39" s="32"/>
      <x:c r="O39" s="28" t="str">
        <x:f>IF(OR(B39="",G39=""),"",G39-TODAY())</x:f>
      </x:c>
      <x:c r="P39" s="28" t="str">
        <x:f>IF(B39="","",IF(G39="",Rules!$E$10,IF(G39&lt;TODAY(),Rules!$E$6,IF(O39&lt;=Rules!$B$17,Rules!$E$7,IF(O39&lt;=Rules!$B$18,Rules!$E$8,IF(O39&lt;=Rules!$B$19,Rules!$E$9,Rules!$E$10))))))</x:f>
      </x:c>
      <x:c r="Q39" s="21" t="str">
        <x:f>IF(B39="","",IF(K39="Done","Complete",IF(G39="","No deadline",IF(G39&lt;TODAY(),"Overdue",IF(O39&lt;=Rules!$B$17,"Imminent",IF(O39&lt;=Rules!$B$18,"Due soon","Scheduled"))))))</x:f>
      </x:c>
      <x:c r="R39" s="28" t="str">
        <x:f>IF(B39="","",IF(COUNT(H39:J39)&lt;3,"",H39*Rules!$B$6+I39*Rules!$B$7+(6-J39)*Rules!$B$8+P39*Rules!$B$9))</x:f>
      </x:c>
      <x:c r="S39" s="21" t="str">
        <x:f>IF(B39="","",IF(K39="Done","Done",IF(K39="On hold","On hold",IF(COUNT(H39:J39)&lt;3,"Needs rating",IF(L39&lt;&gt;"","Blocked",IF(Q39="Overdue","Critical",IF(R39&gt;=Rules!$B$12,"Critical",IF(R39&gt;=Rules!$B$13,"High",IF(R39&gt;=Rules!$B$14,"Medium","Low")))))))))</x:f>
      </x:c>
      <x:c r="T39" s="21" t="str">
        <x:f>IF(B39="","",IF(S39="Done","Complete",IF(S39="On hold","Review hold",IF(S39="Needs rating","Add ratings",IF(S39="Blocked",IF(Q39="Overdue","Escalate blocker","Clear blocker"),IF(Q39="Overdue","Escalate",IF(S39="Critical","Do next",IF(S39="High","Schedule this week",IF(S39="Medium","Plan","Backlog")))))))))</x:f>
      </x:c>
      <x:c r="U39" s="28" t="str">
        <x:f>IF(OR(B39="",R39="",K39="Done",K39="On hold"),"",COUNTIFS($R$8:$R$157,"&gt;"&amp;R39,$K$8:$K$157,"&lt;&gt;Done",$K$8:$K$157,"&lt;&gt;On hold")+COUNTIFS($R$8:R39,R39,$K$8:K39,"&lt;&gt;Done",$K$8:K39,"&lt;&gt;On hold"))</x:f>
      </x:c>
    </x:row>
    <x:row r="40" ht="24" customHeight="1">
      <x:c r="A40" s="20" t="str">
        <x:f>IF(B40="","","RW-"&amp;TEXT(ROW()-7,"000"))</x:f>
      </x:c>
      <x:c r="B40" s="32"/>
      <x:c r="C40" s="32"/>
      <x:c r="D40" s="32"/>
      <x:c r="E40" s="32"/>
      <x:c r="F40" s="35"/>
      <x:c r="G40" s="35"/>
      <x:c r="H40" s="36"/>
      <x:c r="I40" s="36"/>
      <x:c r="J40" s="36"/>
      <x:c r="K40" s="32"/>
      <x:c r="L40" s="32"/>
      <x:c r="M40" s="32"/>
      <x:c r="N40" s="32"/>
      <x:c r="O40" s="28" t="str">
        <x:f>IF(OR(B40="",G40=""),"",G40-TODAY())</x:f>
      </x:c>
      <x:c r="P40" s="28" t="str">
        <x:f>IF(B40="","",IF(G40="",Rules!$E$10,IF(G40&lt;TODAY(),Rules!$E$6,IF(O40&lt;=Rules!$B$17,Rules!$E$7,IF(O40&lt;=Rules!$B$18,Rules!$E$8,IF(O40&lt;=Rules!$B$19,Rules!$E$9,Rules!$E$10))))))</x:f>
      </x:c>
      <x:c r="Q40" s="21" t="str">
        <x:f>IF(B40="","",IF(K40="Done","Complete",IF(G40="","No deadline",IF(G40&lt;TODAY(),"Overdue",IF(O40&lt;=Rules!$B$17,"Imminent",IF(O40&lt;=Rules!$B$18,"Due soon","Scheduled"))))))</x:f>
      </x:c>
      <x:c r="R40" s="28" t="str">
        <x:f>IF(B40="","",IF(COUNT(H40:J40)&lt;3,"",H40*Rules!$B$6+I40*Rules!$B$7+(6-J40)*Rules!$B$8+P40*Rules!$B$9))</x:f>
      </x:c>
      <x:c r="S40" s="21" t="str">
        <x:f>IF(B40="","",IF(K40="Done","Done",IF(K40="On hold","On hold",IF(COUNT(H40:J40)&lt;3,"Needs rating",IF(L40&lt;&gt;"","Blocked",IF(Q40="Overdue","Critical",IF(R40&gt;=Rules!$B$12,"Critical",IF(R40&gt;=Rules!$B$13,"High",IF(R40&gt;=Rules!$B$14,"Medium","Low")))))))))</x:f>
      </x:c>
      <x:c r="T40" s="21" t="str">
        <x:f>IF(B40="","",IF(S40="Done","Complete",IF(S40="On hold","Review hold",IF(S40="Needs rating","Add ratings",IF(S40="Blocked",IF(Q40="Overdue","Escalate blocker","Clear blocker"),IF(Q40="Overdue","Escalate",IF(S40="Critical","Do next",IF(S40="High","Schedule this week",IF(S40="Medium","Plan","Backlog")))))))))</x:f>
      </x:c>
      <x:c r="U40" s="28" t="str">
        <x:f>IF(OR(B40="",R40="",K40="Done",K40="On hold"),"",COUNTIFS($R$8:$R$157,"&gt;"&amp;R40,$K$8:$K$157,"&lt;&gt;Done",$K$8:$K$157,"&lt;&gt;On hold")+COUNTIFS($R$8:R40,R40,$K$8:K40,"&lt;&gt;Done",$K$8:K40,"&lt;&gt;On hold"))</x:f>
      </x:c>
    </x:row>
    <x:row r="41" ht="24" customHeight="1">
      <x:c r="A41" s="20" t="str">
        <x:f>IF(B41="","","RW-"&amp;TEXT(ROW()-7,"000"))</x:f>
      </x:c>
      <x:c r="B41" s="32"/>
      <x:c r="C41" s="32"/>
      <x:c r="D41" s="32"/>
      <x:c r="E41" s="32"/>
      <x:c r="F41" s="35"/>
      <x:c r="G41" s="35"/>
      <x:c r="H41" s="36"/>
      <x:c r="I41" s="36"/>
      <x:c r="J41" s="36"/>
      <x:c r="K41" s="32"/>
      <x:c r="L41" s="32"/>
      <x:c r="M41" s="32"/>
      <x:c r="N41" s="32"/>
      <x:c r="O41" s="28" t="str">
        <x:f>IF(OR(B41="",G41=""),"",G41-TODAY())</x:f>
      </x:c>
      <x:c r="P41" s="28" t="str">
        <x:f>IF(B41="","",IF(G41="",Rules!$E$10,IF(G41&lt;TODAY(),Rules!$E$6,IF(O41&lt;=Rules!$B$17,Rules!$E$7,IF(O41&lt;=Rules!$B$18,Rules!$E$8,IF(O41&lt;=Rules!$B$19,Rules!$E$9,Rules!$E$10))))))</x:f>
      </x:c>
      <x:c r="Q41" s="21" t="str">
        <x:f>IF(B41="","",IF(K41="Done","Complete",IF(G41="","No deadline",IF(G41&lt;TODAY(),"Overdue",IF(O41&lt;=Rules!$B$17,"Imminent",IF(O41&lt;=Rules!$B$18,"Due soon","Scheduled"))))))</x:f>
      </x:c>
      <x:c r="R41" s="28" t="str">
        <x:f>IF(B41="","",IF(COUNT(H41:J41)&lt;3,"",H41*Rules!$B$6+I41*Rules!$B$7+(6-J41)*Rules!$B$8+P41*Rules!$B$9))</x:f>
      </x:c>
      <x:c r="S41" s="21" t="str">
        <x:f>IF(B41="","",IF(K41="Done","Done",IF(K41="On hold","On hold",IF(COUNT(H41:J41)&lt;3,"Needs rating",IF(L41&lt;&gt;"","Blocked",IF(Q41="Overdue","Critical",IF(R41&gt;=Rules!$B$12,"Critical",IF(R41&gt;=Rules!$B$13,"High",IF(R41&gt;=Rules!$B$14,"Medium","Low")))))))))</x:f>
      </x:c>
      <x:c r="T41" s="21" t="str">
        <x:f>IF(B41="","",IF(S41="Done","Complete",IF(S41="On hold","Review hold",IF(S41="Needs rating","Add ratings",IF(S41="Blocked",IF(Q41="Overdue","Escalate blocker","Clear blocker"),IF(Q41="Overdue","Escalate",IF(S41="Critical","Do next",IF(S41="High","Schedule this week",IF(S41="Medium","Plan","Backlog")))))))))</x:f>
      </x:c>
      <x:c r="U41" s="28" t="str">
        <x:f>IF(OR(B41="",R41="",K41="Done",K41="On hold"),"",COUNTIFS($R$8:$R$157,"&gt;"&amp;R41,$K$8:$K$157,"&lt;&gt;Done",$K$8:$K$157,"&lt;&gt;On hold")+COUNTIFS($R$8:R41,R41,$K$8:K41,"&lt;&gt;Done",$K$8:K41,"&lt;&gt;On hold"))</x:f>
      </x:c>
    </x:row>
    <x:row r="42" ht="24" customHeight="1">
      <x:c r="A42" s="20" t="str">
        <x:f>IF(B42="","","RW-"&amp;TEXT(ROW()-7,"000"))</x:f>
      </x:c>
      <x:c r="B42" s="32"/>
      <x:c r="C42" s="32"/>
      <x:c r="D42" s="32"/>
      <x:c r="E42" s="32"/>
      <x:c r="F42" s="35"/>
      <x:c r="G42" s="35"/>
      <x:c r="H42" s="36"/>
      <x:c r="I42" s="36"/>
      <x:c r="J42" s="36"/>
      <x:c r="K42" s="32"/>
      <x:c r="L42" s="32"/>
      <x:c r="M42" s="32"/>
      <x:c r="N42" s="32"/>
      <x:c r="O42" s="28" t="str">
        <x:f>IF(OR(B42="",G42=""),"",G42-TODAY())</x:f>
      </x:c>
      <x:c r="P42" s="28" t="str">
        <x:f>IF(B42="","",IF(G42="",Rules!$E$10,IF(G42&lt;TODAY(),Rules!$E$6,IF(O42&lt;=Rules!$B$17,Rules!$E$7,IF(O42&lt;=Rules!$B$18,Rules!$E$8,IF(O42&lt;=Rules!$B$19,Rules!$E$9,Rules!$E$10))))))</x:f>
      </x:c>
      <x:c r="Q42" s="21" t="str">
        <x:f>IF(B42="","",IF(K42="Done","Complete",IF(G42="","No deadline",IF(G42&lt;TODAY(),"Overdue",IF(O42&lt;=Rules!$B$17,"Imminent",IF(O42&lt;=Rules!$B$18,"Due soon","Scheduled"))))))</x:f>
      </x:c>
      <x:c r="R42" s="28" t="str">
        <x:f>IF(B42="","",IF(COUNT(H42:J42)&lt;3,"",H42*Rules!$B$6+I42*Rules!$B$7+(6-J42)*Rules!$B$8+P42*Rules!$B$9))</x:f>
      </x:c>
      <x:c r="S42" s="21" t="str">
        <x:f>IF(B42="","",IF(K42="Done","Done",IF(K42="On hold","On hold",IF(COUNT(H42:J42)&lt;3,"Needs rating",IF(L42&lt;&gt;"","Blocked",IF(Q42="Overdue","Critical",IF(R42&gt;=Rules!$B$12,"Critical",IF(R42&gt;=Rules!$B$13,"High",IF(R42&gt;=Rules!$B$14,"Medium","Low")))))))))</x:f>
      </x:c>
      <x:c r="T42" s="21" t="str">
        <x:f>IF(B42="","",IF(S42="Done","Complete",IF(S42="On hold","Review hold",IF(S42="Needs rating","Add ratings",IF(S42="Blocked",IF(Q42="Overdue","Escalate blocker","Clear blocker"),IF(Q42="Overdue","Escalate",IF(S42="Critical","Do next",IF(S42="High","Schedule this week",IF(S42="Medium","Plan","Backlog")))))))))</x:f>
      </x:c>
      <x:c r="U42" s="28" t="str">
        <x:f>IF(OR(B42="",R42="",K42="Done",K42="On hold"),"",COUNTIFS($R$8:$R$157,"&gt;"&amp;R42,$K$8:$K$157,"&lt;&gt;Done",$K$8:$K$157,"&lt;&gt;On hold")+COUNTIFS($R$8:R42,R42,$K$8:K42,"&lt;&gt;Done",$K$8:K42,"&lt;&gt;On hold"))</x:f>
      </x:c>
    </x:row>
    <x:row r="43" ht="24" customHeight="1">
      <x:c r="A43" s="20" t="str">
        <x:f>IF(B43="","","RW-"&amp;TEXT(ROW()-7,"000"))</x:f>
      </x:c>
      <x:c r="B43" s="32"/>
      <x:c r="C43" s="32"/>
      <x:c r="D43" s="32"/>
      <x:c r="E43" s="32"/>
      <x:c r="F43" s="35"/>
      <x:c r="G43" s="35"/>
      <x:c r="H43" s="36"/>
      <x:c r="I43" s="36"/>
      <x:c r="J43" s="36"/>
      <x:c r="K43" s="32"/>
      <x:c r="L43" s="32"/>
      <x:c r="M43" s="32"/>
      <x:c r="N43" s="32"/>
      <x:c r="O43" s="28" t="str">
        <x:f>IF(OR(B43="",G43=""),"",G43-TODAY())</x:f>
      </x:c>
      <x:c r="P43" s="28" t="str">
        <x:f>IF(B43="","",IF(G43="",Rules!$E$10,IF(G43&lt;TODAY(),Rules!$E$6,IF(O43&lt;=Rules!$B$17,Rules!$E$7,IF(O43&lt;=Rules!$B$18,Rules!$E$8,IF(O43&lt;=Rules!$B$19,Rules!$E$9,Rules!$E$10))))))</x:f>
      </x:c>
      <x:c r="Q43" s="21" t="str">
        <x:f>IF(B43="","",IF(K43="Done","Complete",IF(G43="","No deadline",IF(G43&lt;TODAY(),"Overdue",IF(O43&lt;=Rules!$B$17,"Imminent",IF(O43&lt;=Rules!$B$18,"Due soon","Scheduled"))))))</x:f>
      </x:c>
      <x:c r="R43" s="28" t="str">
        <x:f>IF(B43="","",IF(COUNT(H43:J43)&lt;3,"",H43*Rules!$B$6+I43*Rules!$B$7+(6-J43)*Rules!$B$8+P43*Rules!$B$9))</x:f>
      </x:c>
      <x:c r="S43" s="21" t="str">
        <x:f>IF(B43="","",IF(K43="Done","Done",IF(K43="On hold","On hold",IF(COUNT(H43:J43)&lt;3,"Needs rating",IF(L43&lt;&gt;"","Blocked",IF(Q43="Overdue","Critical",IF(R43&gt;=Rules!$B$12,"Critical",IF(R43&gt;=Rules!$B$13,"High",IF(R43&gt;=Rules!$B$14,"Medium","Low")))))))))</x:f>
      </x:c>
      <x:c r="T43" s="21" t="str">
        <x:f>IF(B43="","",IF(S43="Done","Complete",IF(S43="On hold","Review hold",IF(S43="Needs rating","Add ratings",IF(S43="Blocked",IF(Q43="Overdue","Escalate blocker","Clear blocker"),IF(Q43="Overdue","Escalate",IF(S43="Critical","Do next",IF(S43="High","Schedule this week",IF(S43="Medium","Plan","Backlog")))))))))</x:f>
      </x:c>
      <x:c r="U43" s="28" t="str">
        <x:f>IF(OR(B43="",R43="",K43="Done",K43="On hold"),"",COUNTIFS($R$8:$R$157,"&gt;"&amp;R43,$K$8:$K$157,"&lt;&gt;Done",$K$8:$K$157,"&lt;&gt;On hold")+COUNTIFS($R$8:R43,R43,$K$8:K43,"&lt;&gt;Done",$K$8:K43,"&lt;&gt;On hold"))</x:f>
      </x:c>
    </x:row>
    <x:row r="44" ht="24" customHeight="1">
      <x:c r="A44" s="20" t="str">
        <x:f>IF(B44="","","RW-"&amp;TEXT(ROW()-7,"000"))</x:f>
      </x:c>
      <x:c r="B44" s="32"/>
      <x:c r="C44" s="32"/>
      <x:c r="D44" s="32"/>
      <x:c r="E44" s="32"/>
      <x:c r="F44" s="35"/>
      <x:c r="G44" s="35"/>
      <x:c r="H44" s="36"/>
      <x:c r="I44" s="36"/>
      <x:c r="J44" s="36"/>
      <x:c r="K44" s="32"/>
      <x:c r="L44" s="32"/>
      <x:c r="M44" s="32"/>
      <x:c r="N44" s="32"/>
      <x:c r="O44" s="28" t="str">
        <x:f>IF(OR(B44="",G44=""),"",G44-TODAY())</x:f>
      </x:c>
      <x:c r="P44" s="28" t="str">
        <x:f>IF(B44="","",IF(G44="",Rules!$E$10,IF(G44&lt;TODAY(),Rules!$E$6,IF(O44&lt;=Rules!$B$17,Rules!$E$7,IF(O44&lt;=Rules!$B$18,Rules!$E$8,IF(O44&lt;=Rules!$B$19,Rules!$E$9,Rules!$E$10))))))</x:f>
      </x:c>
      <x:c r="Q44" s="21" t="str">
        <x:f>IF(B44="","",IF(K44="Done","Complete",IF(G44="","No deadline",IF(G44&lt;TODAY(),"Overdue",IF(O44&lt;=Rules!$B$17,"Imminent",IF(O44&lt;=Rules!$B$18,"Due soon","Scheduled"))))))</x:f>
      </x:c>
      <x:c r="R44" s="28" t="str">
        <x:f>IF(B44="","",IF(COUNT(H44:J44)&lt;3,"",H44*Rules!$B$6+I44*Rules!$B$7+(6-J44)*Rules!$B$8+P44*Rules!$B$9))</x:f>
      </x:c>
      <x:c r="S44" s="21" t="str">
        <x:f>IF(B44="","",IF(K44="Done","Done",IF(K44="On hold","On hold",IF(COUNT(H44:J44)&lt;3,"Needs rating",IF(L44&lt;&gt;"","Blocked",IF(Q44="Overdue","Critical",IF(R44&gt;=Rules!$B$12,"Critical",IF(R44&gt;=Rules!$B$13,"High",IF(R44&gt;=Rules!$B$14,"Medium","Low")))))))))</x:f>
      </x:c>
      <x:c r="T44" s="21" t="str">
        <x:f>IF(B44="","",IF(S44="Done","Complete",IF(S44="On hold","Review hold",IF(S44="Needs rating","Add ratings",IF(S44="Blocked",IF(Q44="Overdue","Escalate blocker","Clear blocker"),IF(Q44="Overdue","Escalate",IF(S44="Critical","Do next",IF(S44="High","Schedule this week",IF(S44="Medium","Plan","Backlog")))))))))</x:f>
      </x:c>
      <x:c r="U44" s="28" t="str">
        <x:f>IF(OR(B44="",R44="",K44="Done",K44="On hold"),"",COUNTIFS($R$8:$R$157,"&gt;"&amp;R44,$K$8:$K$157,"&lt;&gt;Done",$K$8:$K$157,"&lt;&gt;On hold")+COUNTIFS($R$8:R44,R44,$K$8:K44,"&lt;&gt;Done",$K$8:K44,"&lt;&gt;On hold"))</x:f>
      </x:c>
    </x:row>
    <x:row r="45" ht="24" customHeight="1">
      <x:c r="A45" s="20" t="str">
        <x:f>IF(B45="","","RW-"&amp;TEXT(ROW()-7,"000"))</x:f>
      </x:c>
      <x:c r="B45" s="32"/>
      <x:c r="C45" s="32"/>
      <x:c r="D45" s="32"/>
      <x:c r="E45" s="32"/>
      <x:c r="F45" s="35"/>
      <x:c r="G45" s="35"/>
      <x:c r="H45" s="36"/>
      <x:c r="I45" s="36"/>
      <x:c r="J45" s="36"/>
      <x:c r="K45" s="32"/>
      <x:c r="L45" s="32"/>
      <x:c r="M45" s="32"/>
      <x:c r="N45" s="32"/>
      <x:c r="O45" s="28" t="str">
        <x:f>IF(OR(B45="",G45=""),"",G45-TODAY())</x:f>
      </x:c>
      <x:c r="P45" s="28" t="str">
        <x:f>IF(B45="","",IF(G45="",Rules!$E$10,IF(G45&lt;TODAY(),Rules!$E$6,IF(O45&lt;=Rules!$B$17,Rules!$E$7,IF(O45&lt;=Rules!$B$18,Rules!$E$8,IF(O45&lt;=Rules!$B$19,Rules!$E$9,Rules!$E$10))))))</x:f>
      </x:c>
      <x:c r="Q45" s="21" t="str">
        <x:f>IF(B45="","",IF(K45="Done","Complete",IF(G45="","No deadline",IF(G45&lt;TODAY(),"Overdue",IF(O45&lt;=Rules!$B$17,"Imminent",IF(O45&lt;=Rules!$B$18,"Due soon","Scheduled"))))))</x:f>
      </x:c>
      <x:c r="R45" s="28" t="str">
        <x:f>IF(B45="","",IF(COUNT(H45:J45)&lt;3,"",H45*Rules!$B$6+I45*Rules!$B$7+(6-J45)*Rules!$B$8+P45*Rules!$B$9))</x:f>
      </x:c>
      <x:c r="S45" s="21" t="str">
        <x:f>IF(B45="","",IF(K45="Done","Done",IF(K45="On hold","On hold",IF(COUNT(H45:J45)&lt;3,"Needs rating",IF(L45&lt;&gt;"","Blocked",IF(Q45="Overdue","Critical",IF(R45&gt;=Rules!$B$12,"Critical",IF(R45&gt;=Rules!$B$13,"High",IF(R45&gt;=Rules!$B$14,"Medium","Low")))))))))</x:f>
      </x:c>
      <x:c r="T45" s="21" t="str">
        <x:f>IF(B45="","",IF(S45="Done","Complete",IF(S45="On hold","Review hold",IF(S45="Needs rating","Add ratings",IF(S45="Blocked",IF(Q45="Overdue","Escalate blocker","Clear blocker"),IF(Q45="Overdue","Escalate",IF(S45="Critical","Do next",IF(S45="High","Schedule this week",IF(S45="Medium","Plan","Backlog")))))))))</x:f>
      </x:c>
      <x:c r="U45" s="28" t="str">
        <x:f>IF(OR(B45="",R45="",K45="Done",K45="On hold"),"",COUNTIFS($R$8:$R$157,"&gt;"&amp;R45,$K$8:$K$157,"&lt;&gt;Done",$K$8:$K$157,"&lt;&gt;On hold")+COUNTIFS($R$8:R45,R45,$K$8:K45,"&lt;&gt;Done",$K$8:K45,"&lt;&gt;On hold"))</x:f>
      </x:c>
    </x:row>
    <x:row r="46" ht="24" customHeight="1">
      <x:c r="A46" s="20" t="str">
        <x:f>IF(B46="","","RW-"&amp;TEXT(ROW()-7,"000"))</x:f>
      </x:c>
      <x:c r="B46" s="32"/>
      <x:c r="C46" s="32"/>
      <x:c r="D46" s="32"/>
      <x:c r="E46" s="32"/>
      <x:c r="F46" s="35"/>
      <x:c r="G46" s="35"/>
      <x:c r="H46" s="36"/>
      <x:c r="I46" s="36"/>
      <x:c r="J46" s="36"/>
      <x:c r="K46" s="32"/>
      <x:c r="L46" s="32"/>
      <x:c r="M46" s="32"/>
      <x:c r="N46" s="32"/>
      <x:c r="O46" s="28" t="str">
        <x:f>IF(OR(B46="",G46=""),"",G46-TODAY())</x:f>
      </x:c>
      <x:c r="P46" s="28" t="str">
        <x:f>IF(B46="","",IF(G46="",Rules!$E$10,IF(G46&lt;TODAY(),Rules!$E$6,IF(O46&lt;=Rules!$B$17,Rules!$E$7,IF(O46&lt;=Rules!$B$18,Rules!$E$8,IF(O46&lt;=Rules!$B$19,Rules!$E$9,Rules!$E$10))))))</x:f>
      </x:c>
      <x:c r="Q46" s="21" t="str">
        <x:f>IF(B46="","",IF(K46="Done","Complete",IF(G46="","No deadline",IF(G46&lt;TODAY(),"Overdue",IF(O46&lt;=Rules!$B$17,"Imminent",IF(O46&lt;=Rules!$B$18,"Due soon","Scheduled"))))))</x:f>
      </x:c>
      <x:c r="R46" s="28" t="str">
        <x:f>IF(B46="","",IF(COUNT(H46:J46)&lt;3,"",H46*Rules!$B$6+I46*Rules!$B$7+(6-J46)*Rules!$B$8+P46*Rules!$B$9))</x:f>
      </x:c>
      <x:c r="S46" s="21" t="str">
        <x:f>IF(B46="","",IF(K46="Done","Done",IF(K46="On hold","On hold",IF(COUNT(H46:J46)&lt;3,"Needs rating",IF(L46&lt;&gt;"","Blocked",IF(Q46="Overdue","Critical",IF(R46&gt;=Rules!$B$12,"Critical",IF(R46&gt;=Rules!$B$13,"High",IF(R46&gt;=Rules!$B$14,"Medium","Low")))))))))</x:f>
      </x:c>
      <x:c r="T46" s="21" t="str">
        <x:f>IF(B46="","",IF(S46="Done","Complete",IF(S46="On hold","Review hold",IF(S46="Needs rating","Add ratings",IF(S46="Blocked",IF(Q46="Overdue","Escalate blocker","Clear blocker"),IF(Q46="Overdue","Escalate",IF(S46="Critical","Do next",IF(S46="High","Schedule this week",IF(S46="Medium","Plan","Backlog")))))))))</x:f>
      </x:c>
      <x:c r="U46" s="28" t="str">
        <x:f>IF(OR(B46="",R46="",K46="Done",K46="On hold"),"",COUNTIFS($R$8:$R$157,"&gt;"&amp;R46,$K$8:$K$157,"&lt;&gt;Done",$K$8:$K$157,"&lt;&gt;On hold")+COUNTIFS($R$8:R46,R46,$K$8:K46,"&lt;&gt;Done",$K$8:K46,"&lt;&gt;On hold"))</x:f>
      </x:c>
    </x:row>
    <x:row r="47" ht="24" customHeight="1">
      <x:c r="A47" s="20" t="str">
        <x:f>IF(B47="","","RW-"&amp;TEXT(ROW()-7,"000"))</x:f>
      </x:c>
      <x:c r="B47" s="32"/>
      <x:c r="C47" s="32"/>
      <x:c r="D47" s="32"/>
      <x:c r="E47" s="32"/>
      <x:c r="F47" s="35"/>
      <x:c r="G47" s="35"/>
      <x:c r="H47" s="36"/>
      <x:c r="I47" s="36"/>
      <x:c r="J47" s="36"/>
      <x:c r="K47" s="32"/>
      <x:c r="L47" s="32"/>
      <x:c r="M47" s="32"/>
      <x:c r="N47" s="32"/>
      <x:c r="O47" s="28" t="str">
        <x:f>IF(OR(B47="",G47=""),"",G47-TODAY())</x:f>
      </x:c>
      <x:c r="P47" s="28" t="str">
        <x:f>IF(B47="","",IF(G47="",Rules!$E$10,IF(G47&lt;TODAY(),Rules!$E$6,IF(O47&lt;=Rules!$B$17,Rules!$E$7,IF(O47&lt;=Rules!$B$18,Rules!$E$8,IF(O47&lt;=Rules!$B$19,Rules!$E$9,Rules!$E$10))))))</x:f>
      </x:c>
      <x:c r="Q47" s="21" t="str">
        <x:f>IF(B47="","",IF(K47="Done","Complete",IF(G47="","No deadline",IF(G47&lt;TODAY(),"Overdue",IF(O47&lt;=Rules!$B$17,"Imminent",IF(O47&lt;=Rules!$B$18,"Due soon","Scheduled"))))))</x:f>
      </x:c>
      <x:c r="R47" s="28" t="str">
        <x:f>IF(B47="","",IF(COUNT(H47:J47)&lt;3,"",H47*Rules!$B$6+I47*Rules!$B$7+(6-J47)*Rules!$B$8+P47*Rules!$B$9))</x:f>
      </x:c>
      <x:c r="S47" s="21" t="str">
        <x:f>IF(B47="","",IF(K47="Done","Done",IF(K47="On hold","On hold",IF(COUNT(H47:J47)&lt;3,"Needs rating",IF(L47&lt;&gt;"","Blocked",IF(Q47="Overdue","Critical",IF(R47&gt;=Rules!$B$12,"Critical",IF(R47&gt;=Rules!$B$13,"High",IF(R47&gt;=Rules!$B$14,"Medium","Low")))))))))</x:f>
      </x:c>
      <x:c r="T47" s="21" t="str">
        <x:f>IF(B47="","",IF(S47="Done","Complete",IF(S47="On hold","Review hold",IF(S47="Needs rating","Add ratings",IF(S47="Blocked",IF(Q47="Overdue","Escalate blocker","Clear blocker"),IF(Q47="Overdue","Escalate",IF(S47="Critical","Do next",IF(S47="High","Schedule this week",IF(S47="Medium","Plan","Backlog")))))))))</x:f>
      </x:c>
      <x:c r="U47" s="28" t="str">
        <x:f>IF(OR(B47="",R47="",K47="Done",K47="On hold"),"",COUNTIFS($R$8:$R$157,"&gt;"&amp;R47,$K$8:$K$157,"&lt;&gt;Done",$K$8:$K$157,"&lt;&gt;On hold")+COUNTIFS($R$8:R47,R47,$K$8:K47,"&lt;&gt;Done",$K$8:K47,"&lt;&gt;On hold"))</x:f>
      </x:c>
    </x:row>
    <x:row r="48" ht="24" customHeight="1">
      <x:c r="A48" s="20" t="str">
        <x:f>IF(B48="","","RW-"&amp;TEXT(ROW()-7,"000"))</x:f>
      </x:c>
      <x:c r="B48" s="32"/>
      <x:c r="C48" s="32"/>
      <x:c r="D48" s="32"/>
      <x:c r="E48" s="32"/>
      <x:c r="F48" s="35"/>
      <x:c r="G48" s="35"/>
      <x:c r="H48" s="36"/>
      <x:c r="I48" s="36"/>
      <x:c r="J48" s="36"/>
      <x:c r="K48" s="32"/>
      <x:c r="L48" s="32"/>
      <x:c r="M48" s="32"/>
      <x:c r="N48" s="32"/>
      <x:c r="O48" s="28" t="str">
        <x:f>IF(OR(B48="",G48=""),"",G48-TODAY())</x:f>
      </x:c>
      <x:c r="P48" s="28" t="str">
        <x:f>IF(B48="","",IF(G48="",Rules!$E$10,IF(G48&lt;TODAY(),Rules!$E$6,IF(O48&lt;=Rules!$B$17,Rules!$E$7,IF(O48&lt;=Rules!$B$18,Rules!$E$8,IF(O48&lt;=Rules!$B$19,Rules!$E$9,Rules!$E$10))))))</x:f>
      </x:c>
      <x:c r="Q48" s="21" t="str">
        <x:f>IF(B48="","",IF(K48="Done","Complete",IF(G48="","No deadline",IF(G48&lt;TODAY(),"Overdue",IF(O48&lt;=Rules!$B$17,"Imminent",IF(O48&lt;=Rules!$B$18,"Due soon","Scheduled"))))))</x:f>
      </x:c>
      <x:c r="R48" s="28" t="str">
        <x:f>IF(B48="","",IF(COUNT(H48:J48)&lt;3,"",H48*Rules!$B$6+I48*Rules!$B$7+(6-J48)*Rules!$B$8+P48*Rules!$B$9))</x:f>
      </x:c>
      <x:c r="S48" s="21" t="str">
        <x:f>IF(B48="","",IF(K48="Done","Done",IF(K48="On hold","On hold",IF(COUNT(H48:J48)&lt;3,"Needs rating",IF(L48&lt;&gt;"","Blocked",IF(Q48="Overdue","Critical",IF(R48&gt;=Rules!$B$12,"Critical",IF(R48&gt;=Rules!$B$13,"High",IF(R48&gt;=Rules!$B$14,"Medium","Low")))))))))</x:f>
      </x:c>
      <x:c r="T48" s="21" t="str">
        <x:f>IF(B48="","",IF(S48="Done","Complete",IF(S48="On hold","Review hold",IF(S48="Needs rating","Add ratings",IF(S48="Blocked",IF(Q48="Overdue","Escalate blocker","Clear blocker"),IF(Q48="Overdue","Escalate",IF(S48="Critical","Do next",IF(S48="High","Schedule this week",IF(S48="Medium","Plan","Backlog")))))))))</x:f>
      </x:c>
      <x:c r="U48" s="28" t="str">
        <x:f>IF(OR(B48="",R48="",K48="Done",K48="On hold"),"",COUNTIFS($R$8:$R$157,"&gt;"&amp;R48,$K$8:$K$157,"&lt;&gt;Done",$K$8:$K$157,"&lt;&gt;On hold")+COUNTIFS($R$8:R48,R48,$K$8:K48,"&lt;&gt;Done",$K$8:K48,"&lt;&gt;On hold"))</x:f>
      </x:c>
    </x:row>
    <x:row r="49" ht="24" customHeight="1">
      <x:c r="A49" s="20" t="str">
        <x:f>IF(B49="","","RW-"&amp;TEXT(ROW()-7,"000"))</x:f>
      </x:c>
      <x:c r="B49" s="32"/>
      <x:c r="C49" s="32"/>
      <x:c r="D49" s="32"/>
      <x:c r="E49" s="32"/>
      <x:c r="F49" s="35"/>
      <x:c r="G49" s="35"/>
      <x:c r="H49" s="36"/>
      <x:c r="I49" s="36"/>
      <x:c r="J49" s="36"/>
      <x:c r="K49" s="32"/>
      <x:c r="L49" s="32"/>
      <x:c r="M49" s="32"/>
      <x:c r="N49" s="32"/>
      <x:c r="O49" s="28" t="str">
        <x:f>IF(OR(B49="",G49=""),"",G49-TODAY())</x:f>
      </x:c>
      <x:c r="P49" s="28" t="str">
        <x:f>IF(B49="","",IF(G49="",Rules!$E$10,IF(G49&lt;TODAY(),Rules!$E$6,IF(O49&lt;=Rules!$B$17,Rules!$E$7,IF(O49&lt;=Rules!$B$18,Rules!$E$8,IF(O49&lt;=Rules!$B$19,Rules!$E$9,Rules!$E$10))))))</x:f>
      </x:c>
      <x:c r="Q49" s="21" t="str">
        <x:f>IF(B49="","",IF(K49="Done","Complete",IF(G49="","No deadline",IF(G49&lt;TODAY(),"Overdue",IF(O49&lt;=Rules!$B$17,"Imminent",IF(O49&lt;=Rules!$B$18,"Due soon","Scheduled"))))))</x:f>
      </x:c>
      <x:c r="R49" s="28" t="str">
        <x:f>IF(B49="","",IF(COUNT(H49:J49)&lt;3,"",H49*Rules!$B$6+I49*Rules!$B$7+(6-J49)*Rules!$B$8+P49*Rules!$B$9))</x:f>
      </x:c>
      <x:c r="S49" s="21" t="str">
        <x:f>IF(B49="","",IF(K49="Done","Done",IF(K49="On hold","On hold",IF(COUNT(H49:J49)&lt;3,"Needs rating",IF(L49&lt;&gt;"","Blocked",IF(Q49="Overdue","Critical",IF(R49&gt;=Rules!$B$12,"Critical",IF(R49&gt;=Rules!$B$13,"High",IF(R49&gt;=Rules!$B$14,"Medium","Low")))))))))</x:f>
      </x:c>
      <x:c r="T49" s="21" t="str">
        <x:f>IF(B49="","",IF(S49="Done","Complete",IF(S49="On hold","Review hold",IF(S49="Needs rating","Add ratings",IF(S49="Blocked",IF(Q49="Overdue","Escalate blocker","Clear blocker"),IF(Q49="Overdue","Escalate",IF(S49="Critical","Do next",IF(S49="High","Schedule this week",IF(S49="Medium","Plan","Backlog")))))))))</x:f>
      </x:c>
      <x:c r="U49" s="28" t="str">
        <x:f>IF(OR(B49="",R49="",K49="Done",K49="On hold"),"",COUNTIFS($R$8:$R$157,"&gt;"&amp;R49,$K$8:$K$157,"&lt;&gt;Done",$K$8:$K$157,"&lt;&gt;On hold")+COUNTIFS($R$8:R49,R49,$K$8:K49,"&lt;&gt;Done",$K$8:K49,"&lt;&gt;On hold"))</x:f>
      </x:c>
    </x:row>
    <x:row r="50" ht="24" customHeight="1">
      <x:c r="A50" s="20" t="str">
        <x:f>IF(B50="","","RW-"&amp;TEXT(ROW()-7,"000"))</x:f>
      </x:c>
      <x:c r="B50" s="32"/>
      <x:c r="C50" s="32"/>
      <x:c r="D50" s="32"/>
      <x:c r="E50" s="32"/>
      <x:c r="F50" s="35"/>
      <x:c r="G50" s="35"/>
      <x:c r="H50" s="36"/>
      <x:c r="I50" s="36"/>
      <x:c r="J50" s="36"/>
      <x:c r="K50" s="32"/>
      <x:c r="L50" s="32"/>
      <x:c r="M50" s="32"/>
      <x:c r="N50" s="32"/>
      <x:c r="O50" s="28" t="str">
        <x:f>IF(OR(B50="",G50=""),"",G50-TODAY())</x:f>
      </x:c>
      <x:c r="P50" s="28" t="str">
        <x:f>IF(B50="","",IF(G50="",Rules!$E$10,IF(G50&lt;TODAY(),Rules!$E$6,IF(O50&lt;=Rules!$B$17,Rules!$E$7,IF(O50&lt;=Rules!$B$18,Rules!$E$8,IF(O50&lt;=Rules!$B$19,Rules!$E$9,Rules!$E$10))))))</x:f>
      </x:c>
      <x:c r="Q50" s="21" t="str">
        <x:f>IF(B50="","",IF(K50="Done","Complete",IF(G50="","No deadline",IF(G50&lt;TODAY(),"Overdue",IF(O50&lt;=Rules!$B$17,"Imminent",IF(O50&lt;=Rules!$B$18,"Due soon","Scheduled"))))))</x:f>
      </x:c>
      <x:c r="R50" s="28" t="str">
        <x:f>IF(B50="","",IF(COUNT(H50:J50)&lt;3,"",H50*Rules!$B$6+I50*Rules!$B$7+(6-J50)*Rules!$B$8+P50*Rules!$B$9))</x:f>
      </x:c>
      <x:c r="S50" s="21" t="str">
        <x:f>IF(B50="","",IF(K50="Done","Done",IF(K50="On hold","On hold",IF(COUNT(H50:J50)&lt;3,"Needs rating",IF(L50&lt;&gt;"","Blocked",IF(Q50="Overdue","Critical",IF(R50&gt;=Rules!$B$12,"Critical",IF(R50&gt;=Rules!$B$13,"High",IF(R50&gt;=Rules!$B$14,"Medium","Low")))))))))</x:f>
      </x:c>
      <x:c r="T50" s="21" t="str">
        <x:f>IF(B50="","",IF(S50="Done","Complete",IF(S50="On hold","Review hold",IF(S50="Needs rating","Add ratings",IF(S50="Blocked",IF(Q50="Overdue","Escalate blocker","Clear blocker"),IF(Q50="Overdue","Escalate",IF(S50="Critical","Do next",IF(S50="High","Schedule this week",IF(S50="Medium","Plan","Backlog")))))))))</x:f>
      </x:c>
      <x:c r="U50" s="28" t="str">
        <x:f>IF(OR(B50="",R50="",K50="Done",K50="On hold"),"",COUNTIFS($R$8:$R$157,"&gt;"&amp;R50,$K$8:$K$157,"&lt;&gt;Done",$K$8:$K$157,"&lt;&gt;On hold")+COUNTIFS($R$8:R50,R50,$K$8:K50,"&lt;&gt;Done",$K$8:K50,"&lt;&gt;On hold"))</x:f>
      </x:c>
    </x:row>
    <x:row r="51" ht="24" customHeight="1">
      <x:c r="A51" s="20" t="str">
        <x:f>IF(B51="","","RW-"&amp;TEXT(ROW()-7,"000"))</x:f>
      </x:c>
      <x:c r="B51" s="32"/>
      <x:c r="C51" s="32"/>
      <x:c r="D51" s="32"/>
      <x:c r="E51" s="32"/>
      <x:c r="F51" s="35"/>
      <x:c r="G51" s="35"/>
      <x:c r="H51" s="36"/>
      <x:c r="I51" s="36"/>
      <x:c r="J51" s="36"/>
      <x:c r="K51" s="32"/>
      <x:c r="L51" s="32"/>
      <x:c r="M51" s="32"/>
      <x:c r="N51" s="32"/>
      <x:c r="O51" s="28" t="str">
        <x:f>IF(OR(B51="",G51=""),"",G51-TODAY())</x:f>
      </x:c>
      <x:c r="P51" s="28" t="str">
        <x:f>IF(B51="","",IF(G51="",Rules!$E$10,IF(G51&lt;TODAY(),Rules!$E$6,IF(O51&lt;=Rules!$B$17,Rules!$E$7,IF(O51&lt;=Rules!$B$18,Rules!$E$8,IF(O51&lt;=Rules!$B$19,Rules!$E$9,Rules!$E$10))))))</x:f>
      </x:c>
      <x:c r="Q51" s="21" t="str">
        <x:f>IF(B51="","",IF(K51="Done","Complete",IF(G51="","No deadline",IF(G51&lt;TODAY(),"Overdue",IF(O51&lt;=Rules!$B$17,"Imminent",IF(O51&lt;=Rules!$B$18,"Due soon","Scheduled"))))))</x:f>
      </x:c>
      <x:c r="R51" s="28" t="str">
        <x:f>IF(B51="","",IF(COUNT(H51:J51)&lt;3,"",H51*Rules!$B$6+I51*Rules!$B$7+(6-J51)*Rules!$B$8+P51*Rules!$B$9))</x:f>
      </x:c>
      <x:c r="S51" s="21" t="str">
        <x:f>IF(B51="","",IF(K51="Done","Done",IF(K51="On hold","On hold",IF(COUNT(H51:J51)&lt;3,"Needs rating",IF(L51&lt;&gt;"","Blocked",IF(Q51="Overdue","Critical",IF(R51&gt;=Rules!$B$12,"Critical",IF(R51&gt;=Rules!$B$13,"High",IF(R51&gt;=Rules!$B$14,"Medium","Low")))))))))</x:f>
      </x:c>
      <x:c r="T51" s="21" t="str">
        <x:f>IF(B51="","",IF(S51="Done","Complete",IF(S51="On hold","Review hold",IF(S51="Needs rating","Add ratings",IF(S51="Blocked",IF(Q51="Overdue","Escalate blocker","Clear blocker"),IF(Q51="Overdue","Escalate",IF(S51="Critical","Do next",IF(S51="High","Schedule this week",IF(S51="Medium","Plan","Backlog")))))))))</x:f>
      </x:c>
      <x:c r="U51" s="28" t="str">
        <x:f>IF(OR(B51="",R51="",K51="Done",K51="On hold"),"",COUNTIFS($R$8:$R$157,"&gt;"&amp;R51,$K$8:$K$157,"&lt;&gt;Done",$K$8:$K$157,"&lt;&gt;On hold")+COUNTIFS($R$8:R51,R51,$K$8:K51,"&lt;&gt;Done",$K$8:K51,"&lt;&gt;On hold"))</x:f>
      </x:c>
    </x:row>
    <x:row r="52" ht="24" customHeight="1">
      <x:c r="A52" s="20" t="str">
        <x:f>IF(B52="","","RW-"&amp;TEXT(ROW()-7,"000"))</x:f>
      </x:c>
      <x:c r="B52" s="32"/>
      <x:c r="C52" s="32"/>
      <x:c r="D52" s="32"/>
      <x:c r="E52" s="32"/>
      <x:c r="F52" s="35"/>
      <x:c r="G52" s="35"/>
      <x:c r="H52" s="36"/>
      <x:c r="I52" s="36"/>
      <x:c r="J52" s="36"/>
      <x:c r="K52" s="32"/>
      <x:c r="L52" s="32"/>
      <x:c r="M52" s="32"/>
      <x:c r="N52" s="32"/>
      <x:c r="O52" s="28" t="str">
        <x:f>IF(OR(B52="",G52=""),"",G52-TODAY())</x:f>
      </x:c>
      <x:c r="P52" s="28" t="str">
        <x:f>IF(B52="","",IF(G52="",Rules!$E$10,IF(G52&lt;TODAY(),Rules!$E$6,IF(O52&lt;=Rules!$B$17,Rules!$E$7,IF(O52&lt;=Rules!$B$18,Rules!$E$8,IF(O52&lt;=Rules!$B$19,Rules!$E$9,Rules!$E$10))))))</x:f>
      </x:c>
      <x:c r="Q52" s="21" t="str">
        <x:f>IF(B52="","",IF(K52="Done","Complete",IF(G52="","No deadline",IF(G52&lt;TODAY(),"Overdue",IF(O52&lt;=Rules!$B$17,"Imminent",IF(O52&lt;=Rules!$B$18,"Due soon","Scheduled"))))))</x:f>
      </x:c>
      <x:c r="R52" s="28" t="str">
        <x:f>IF(B52="","",IF(COUNT(H52:J52)&lt;3,"",H52*Rules!$B$6+I52*Rules!$B$7+(6-J52)*Rules!$B$8+P52*Rules!$B$9))</x:f>
      </x:c>
      <x:c r="S52" s="21" t="str">
        <x:f>IF(B52="","",IF(K52="Done","Done",IF(K52="On hold","On hold",IF(COUNT(H52:J52)&lt;3,"Needs rating",IF(L52&lt;&gt;"","Blocked",IF(Q52="Overdue","Critical",IF(R52&gt;=Rules!$B$12,"Critical",IF(R52&gt;=Rules!$B$13,"High",IF(R52&gt;=Rules!$B$14,"Medium","Low")))))))))</x:f>
      </x:c>
      <x:c r="T52" s="21" t="str">
        <x:f>IF(B52="","",IF(S52="Done","Complete",IF(S52="On hold","Review hold",IF(S52="Needs rating","Add ratings",IF(S52="Blocked",IF(Q52="Overdue","Escalate blocker","Clear blocker"),IF(Q52="Overdue","Escalate",IF(S52="Critical","Do next",IF(S52="High","Schedule this week",IF(S52="Medium","Plan","Backlog")))))))))</x:f>
      </x:c>
      <x:c r="U52" s="28" t="str">
        <x:f>IF(OR(B52="",R52="",K52="Done",K52="On hold"),"",COUNTIFS($R$8:$R$157,"&gt;"&amp;R52,$K$8:$K$157,"&lt;&gt;Done",$K$8:$K$157,"&lt;&gt;On hold")+COUNTIFS($R$8:R52,R52,$K$8:K52,"&lt;&gt;Done",$K$8:K52,"&lt;&gt;On hold"))</x:f>
      </x:c>
    </x:row>
    <x:row r="53" ht="24" customHeight="1">
      <x:c r="A53" s="20" t="str">
        <x:f>IF(B53="","","RW-"&amp;TEXT(ROW()-7,"000"))</x:f>
      </x:c>
      <x:c r="B53" s="32"/>
      <x:c r="C53" s="32"/>
      <x:c r="D53" s="32"/>
      <x:c r="E53" s="32"/>
      <x:c r="F53" s="35"/>
      <x:c r="G53" s="35"/>
      <x:c r="H53" s="36"/>
      <x:c r="I53" s="36"/>
      <x:c r="J53" s="36"/>
      <x:c r="K53" s="32"/>
      <x:c r="L53" s="32"/>
      <x:c r="M53" s="32"/>
      <x:c r="N53" s="32"/>
      <x:c r="O53" s="28" t="str">
        <x:f>IF(OR(B53="",G53=""),"",G53-TODAY())</x:f>
      </x:c>
      <x:c r="P53" s="28" t="str">
        <x:f>IF(B53="","",IF(G53="",Rules!$E$10,IF(G53&lt;TODAY(),Rules!$E$6,IF(O53&lt;=Rules!$B$17,Rules!$E$7,IF(O53&lt;=Rules!$B$18,Rules!$E$8,IF(O53&lt;=Rules!$B$19,Rules!$E$9,Rules!$E$10))))))</x:f>
      </x:c>
      <x:c r="Q53" s="21" t="str">
        <x:f>IF(B53="","",IF(K53="Done","Complete",IF(G53="","No deadline",IF(G53&lt;TODAY(),"Overdue",IF(O53&lt;=Rules!$B$17,"Imminent",IF(O53&lt;=Rules!$B$18,"Due soon","Scheduled"))))))</x:f>
      </x:c>
      <x:c r="R53" s="28" t="str">
        <x:f>IF(B53="","",IF(COUNT(H53:J53)&lt;3,"",H53*Rules!$B$6+I53*Rules!$B$7+(6-J53)*Rules!$B$8+P53*Rules!$B$9))</x:f>
      </x:c>
      <x:c r="S53" s="21" t="str">
        <x:f>IF(B53="","",IF(K53="Done","Done",IF(K53="On hold","On hold",IF(COUNT(H53:J53)&lt;3,"Needs rating",IF(L53&lt;&gt;"","Blocked",IF(Q53="Overdue","Critical",IF(R53&gt;=Rules!$B$12,"Critical",IF(R53&gt;=Rules!$B$13,"High",IF(R53&gt;=Rules!$B$14,"Medium","Low")))))))))</x:f>
      </x:c>
      <x:c r="T53" s="21" t="str">
        <x:f>IF(B53="","",IF(S53="Done","Complete",IF(S53="On hold","Review hold",IF(S53="Needs rating","Add ratings",IF(S53="Blocked",IF(Q53="Overdue","Escalate blocker","Clear blocker"),IF(Q53="Overdue","Escalate",IF(S53="Critical","Do next",IF(S53="High","Schedule this week",IF(S53="Medium","Plan","Backlog")))))))))</x:f>
      </x:c>
      <x:c r="U53" s="28" t="str">
        <x:f>IF(OR(B53="",R53="",K53="Done",K53="On hold"),"",COUNTIFS($R$8:$R$157,"&gt;"&amp;R53,$K$8:$K$157,"&lt;&gt;Done",$K$8:$K$157,"&lt;&gt;On hold")+COUNTIFS($R$8:R53,R53,$K$8:K53,"&lt;&gt;Done",$K$8:K53,"&lt;&gt;On hold"))</x:f>
      </x:c>
    </x:row>
    <x:row r="54" ht="24" customHeight="1">
      <x:c r="A54" s="20" t="str">
        <x:f>IF(B54="","","RW-"&amp;TEXT(ROW()-7,"000"))</x:f>
      </x:c>
      <x:c r="B54" s="32"/>
      <x:c r="C54" s="32"/>
      <x:c r="D54" s="32"/>
      <x:c r="E54" s="32"/>
      <x:c r="F54" s="35"/>
      <x:c r="G54" s="35"/>
      <x:c r="H54" s="36"/>
      <x:c r="I54" s="36"/>
      <x:c r="J54" s="36"/>
      <x:c r="K54" s="32"/>
      <x:c r="L54" s="32"/>
      <x:c r="M54" s="32"/>
      <x:c r="N54" s="32"/>
      <x:c r="O54" s="28" t="str">
        <x:f>IF(OR(B54="",G54=""),"",G54-TODAY())</x:f>
      </x:c>
      <x:c r="P54" s="28" t="str">
        <x:f>IF(B54="","",IF(G54="",Rules!$E$10,IF(G54&lt;TODAY(),Rules!$E$6,IF(O54&lt;=Rules!$B$17,Rules!$E$7,IF(O54&lt;=Rules!$B$18,Rules!$E$8,IF(O54&lt;=Rules!$B$19,Rules!$E$9,Rules!$E$10))))))</x:f>
      </x:c>
      <x:c r="Q54" s="21" t="str">
        <x:f>IF(B54="","",IF(K54="Done","Complete",IF(G54="","No deadline",IF(G54&lt;TODAY(),"Overdue",IF(O54&lt;=Rules!$B$17,"Imminent",IF(O54&lt;=Rules!$B$18,"Due soon","Scheduled"))))))</x:f>
      </x:c>
      <x:c r="R54" s="28" t="str">
        <x:f>IF(B54="","",IF(COUNT(H54:J54)&lt;3,"",H54*Rules!$B$6+I54*Rules!$B$7+(6-J54)*Rules!$B$8+P54*Rules!$B$9))</x:f>
      </x:c>
      <x:c r="S54" s="21" t="str">
        <x:f>IF(B54="","",IF(K54="Done","Done",IF(K54="On hold","On hold",IF(COUNT(H54:J54)&lt;3,"Needs rating",IF(L54&lt;&gt;"","Blocked",IF(Q54="Overdue","Critical",IF(R54&gt;=Rules!$B$12,"Critical",IF(R54&gt;=Rules!$B$13,"High",IF(R54&gt;=Rules!$B$14,"Medium","Low")))))))))</x:f>
      </x:c>
      <x:c r="T54" s="21" t="str">
        <x:f>IF(B54="","",IF(S54="Done","Complete",IF(S54="On hold","Review hold",IF(S54="Needs rating","Add ratings",IF(S54="Blocked",IF(Q54="Overdue","Escalate blocker","Clear blocker"),IF(Q54="Overdue","Escalate",IF(S54="Critical","Do next",IF(S54="High","Schedule this week",IF(S54="Medium","Plan","Backlog")))))))))</x:f>
      </x:c>
      <x:c r="U54" s="28" t="str">
        <x:f>IF(OR(B54="",R54="",K54="Done",K54="On hold"),"",COUNTIFS($R$8:$R$157,"&gt;"&amp;R54,$K$8:$K$157,"&lt;&gt;Done",$K$8:$K$157,"&lt;&gt;On hold")+COUNTIFS($R$8:R54,R54,$K$8:K54,"&lt;&gt;Done",$K$8:K54,"&lt;&gt;On hold"))</x:f>
      </x:c>
    </x:row>
    <x:row r="55" ht="24" customHeight="1">
      <x:c r="A55" s="20" t="str">
        <x:f>IF(B55="","","RW-"&amp;TEXT(ROW()-7,"000"))</x:f>
      </x:c>
      <x:c r="B55" s="32"/>
      <x:c r="C55" s="32"/>
      <x:c r="D55" s="32"/>
      <x:c r="E55" s="32"/>
      <x:c r="F55" s="35"/>
      <x:c r="G55" s="35"/>
      <x:c r="H55" s="36"/>
      <x:c r="I55" s="36"/>
      <x:c r="J55" s="36"/>
      <x:c r="K55" s="32"/>
      <x:c r="L55" s="32"/>
      <x:c r="M55" s="32"/>
      <x:c r="N55" s="32"/>
      <x:c r="O55" s="28" t="str">
        <x:f>IF(OR(B55="",G55=""),"",G55-TODAY())</x:f>
      </x:c>
      <x:c r="P55" s="28" t="str">
        <x:f>IF(B55="","",IF(G55="",Rules!$E$10,IF(G55&lt;TODAY(),Rules!$E$6,IF(O55&lt;=Rules!$B$17,Rules!$E$7,IF(O55&lt;=Rules!$B$18,Rules!$E$8,IF(O55&lt;=Rules!$B$19,Rules!$E$9,Rules!$E$10))))))</x:f>
      </x:c>
      <x:c r="Q55" s="21" t="str">
        <x:f>IF(B55="","",IF(K55="Done","Complete",IF(G55="","No deadline",IF(G55&lt;TODAY(),"Overdue",IF(O55&lt;=Rules!$B$17,"Imminent",IF(O55&lt;=Rules!$B$18,"Due soon","Scheduled"))))))</x:f>
      </x:c>
      <x:c r="R55" s="28" t="str">
        <x:f>IF(B55="","",IF(COUNT(H55:J55)&lt;3,"",H55*Rules!$B$6+I55*Rules!$B$7+(6-J55)*Rules!$B$8+P55*Rules!$B$9))</x:f>
      </x:c>
      <x:c r="S55" s="21" t="str">
        <x:f>IF(B55="","",IF(K55="Done","Done",IF(K55="On hold","On hold",IF(COUNT(H55:J55)&lt;3,"Needs rating",IF(L55&lt;&gt;"","Blocked",IF(Q55="Overdue","Critical",IF(R55&gt;=Rules!$B$12,"Critical",IF(R55&gt;=Rules!$B$13,"High",IF(R55&gt;=Rules!$B$14,"Medium","Low")))))))))</x:f>
      </x:c>
      <x:c r="T55" s="21" t="str">
        <x:f>IF(B55="","",IF(S55="Done","Complete",IF(S55="On hold","Review hold",IF(S55="Needs rating","Add ratings",IF(S55="Blocked",IF(Q55="Overdue","Escalate blocker","Clear blocker"),IF(Q55="Overdue","Escalate",IF(S55="Critical","Do next",IF(S55="High","Schedule this week",IF(S55="Medium","Plan","Backlog")))))))))</x:f>
      </x:c>
      <x:c r="U55" s="28" t="str">
        <x:f>IF(OR(B55="",R55="",K55="Done",K55="On hold"),"",COUNTIFS($R$8:$R$157,"&gt;"&amp;R55,$K$8:$K$157,"&lt;&gt;Done",$K$8:$K$157,"&lt;&gt;On hold")+COUNTIFS($R$8:R55,R55,$K$8:K55,"&lt;&gt;Done",$K$8:K55,"&lt;&gt;On hold"))</x:f>
      </x:c>
    </x:row>
    <x:row r="56" ht="24" customHeight="1">
      <x:c r="A56" s="20" t="str">
        <x:f>IF(B56="","","RW-"&amp;TEXT(ROW()-7,"000"))</x:f>
      </x:c>
      <x:c r="B56" s="32"/>
      <x:c r="C56" s="32"/>
      <x:c r="D56" s="32"/>
      <x:c r="E56" s="32"/>
      <x:c r="F56" s="35"/>
      <x:c r="G56" s="35"/>
      <x:c r="H56" s="36"/>
      <x:c r="I56" s="36"/>
      <x:c r="J56" s="36"/>
      <x:c r="K56" s="32"/>
      <x:c r="L56" s="32"/>
      <x:c r="M56" s="32"/>
      <x:c r="N56" s="32"/>
      <x:c r="O56" s="28" t="str">
        <x:f>IF(OR(B56="",G56=""),"",G56-TODAY())</x:f>
      </x:c>
      <x:c r="P56" s="28" t="str">
        <x:f>IF(B56="","",IF(G56="",Rules!$E$10,IF(G56&lt;TODAY(),Rules!$E$6,IF(O56&lt;=Rules!$B$17,Rules!$E$7,IF(O56&lt;=Rules!$B$18,Rules!$E$8,IF(O56&lt;=Rules!$B$19,Rules!$E$9,Rules!$E$10))))))</x:f>
      </x:c>
      <x:c r="Q56" s="21" t="str">
        <x:f>IF(B56="","",IF(K56="Done","Complete",IF(G56="","No deadline",IF(G56&lt;TODAY(),"Overdue",IF(O56&lt;=Rules!$B$17,"Imminent",IF(O56&lt;=Rules!$B$18,"Due soon","Scheduled"))))))</x:f>
      </x:c>
      <x:c r="R56" s="28" t="str">
        <x:f>IF(B56="","",IF(COUNT(H56:J56)&lt;3,"",H56*Rules!$B$6+I56*Rules!$B$7+(6-J56)*Rules!$B$8+P56*Rules!$B$9))</x:f>
      </x:c>
      <x:c r="S56" s="21" t="str">
        <x:f>IF(B56="","",IF(K56="Done","Done",IF(K56="On hold","On hold",IF(COUNT(H56:J56)&lt;3,"Needs rating",IF(L56&lt;&gt;"","Blocked",IF(Q56="Overdue","Critical",IF(R56&gt;=Rules!$B$12,"Critical",IF(R56&gt;=Rules!$B$13,"High",IF(R56&gt;=Rules!$B$14,"Medium","Low")))))))))</x:f>
      </x:c>
      <x:c r="T56" s="21" t="str">
        <x:f>IF(B56="","",IF(S56="Done","Complete",IF(S56="On hold","Review hold",IF(S56="Needs rating","Add ratings",IF(S56="Blocked",IF(Q56="Overdue","Escalate blocker","Clear blocker"),IF(Q56="Overdue","Escalate",IF(S56="Critical","Do next",IF(S56="High","Schedule this week",IF(S56="Medium","Plan","Backlog")))))))))</x:f>
      </x:c>
      <x:c r="U56" s="28" t="str">
        <x:f>IF(OR(B56="",R56="",K56="Done",K56="On hold"),"",COUNTIFS($R$8:$R$157,"&gt;"&amp;R56,$K$8:$K$157,"&lt;&gt;Done",$K$8:$K$157,"&lt;&gt;On hold")+COUNTIFS($R$8:R56,R56,$K$8:K56,"&lt;&gt;Done",$K$8:K56,"&lt;&gt;On hold"))</x:f>
      </x:c>
    </x:row>
    <x:row r="57" ht="24" customHeight="1">
      <x:c r="A57" s="20" t="str">
        <x:f>IF(B57="","","RW-"&amp;TEXT(ROW()-7,"000"))</x:f>
      </x:c>
      <x:c r="B57" s="32"/>
      <x:c r="C57" s="32"/>
      <x:c r="D57" s="32"/>
      <x:c r="E57" s="32"/>
      <x:c r="F57" s="35"/>
      <x:c r="G57" s="35"/>
      <x:c r="H57" s="36"/>
      <x:c r="I57" s="36"/>
      <x:c r="J57" s="36"/>
      <x:c r="K57" s="32"/>
      <x:c r="L57" s="32"/>
      <x:c r="M57" s="32"/>
      <x:c r="N57" s="32"/>
      <x:c r="O57" s="28" t="str">
        <x:f>IF(OR(B57="",G57=""),"",G57-TODAY())</x:f>
      </x:c>
      <x:c r="P57" s="28" t="str">
        <x:f>IF(B57="","",IF(G57="",Rules!$E$10,IF(G57&lt;TODAY(),Rules!$E$6,IF(O57&lt;=Rules!$B$17,Rules!$E$7,IF(O57&lt;=Rules!$B$18,Rules!$E$8,IF(O57&lt;=Rules!$B$19,Rules!$E$9,Rules!$E$10))))))</x:f>
      </x:c>
      <x:c r="Q57" s="21" t="str">
        <x:f>IF(B57="","",IF(K57="Done","Complete",IF(G57="","No deadline",IF(G57&lt;TODAY(),"Overdue",IF(O57&lt;=Rules!$B$17,"Imminent",IF(O57&lt;=Rules!$B$18,"Due soon","Scheduled"))))))</x:f>
      </x:c>
      <x:c r="R57" s="28" t="str">
        <x:f>IF(B57="","",IF(COUNT(H57:J57)&lt;3,"",H57*Rules!$B$6+I57*Rules!$B$7+(6-J57)*Rules!$B$8+P57*Rules!$B$9))</x:f>
      </x:c>
      <x:c r="S57" s="21" t="str">
        <x:f>IF(B57="","",IF(K57="Done","Done",IF(K57="On hold","On hold",IF(COUNT(H57:J57)&lt;3,"Needs rating",IF(L57&lt;&gt;"","Blocked",IF(Q57="Overdue","Critical",IF(R57&gt;=Rules!$B$12,"Critical",IF(R57&gt;=Rules!$B$13,"High",IF(R57&gt;=Rules!$B$14,"Medium","Low")))))))))</x:f>
      </x:c>
      <x:c r="T57" s="21" t="str">
        <x:f>IF(B57="","",IF(S57="Done","Complete",IF(S57="On hold","Review hold",IF(S57="Needs rating","Add ratings",IF(S57="Blocked",IF(Q57="Overdue","Escalate blocker","Clear blocker"),IF(Q57="Overdue","Escalate",IF(S57="Critical","Do next",IF(S57="High","Schedule this week",IF(S57="Medium","Plan","Backlog")))))))))</x:f>
      </x:c>
      <x:c r="U57" s="28" t="str">
        <x:f>IF(OR(B57="",R57="",K57="Done",K57="On hold"),"",COUNTIFS($R$8:$R$157,"&gt;"&amp;R57,$K$8:$K$157,"&lt;&gt;Done",$K$8:$K$157,"&lt;&gt;On hold")+COUNTIFS($R$8:R57,R57,$K$8:K57,"&lt;&gt;Done",$K$8:K57,"&lt;&gt;On hold"))</x:f>
      </x:c>
    </x:row>
    <x:row r="58" ht="24" customHeight="1">
      <x:c r="A58" s="20" t="str">
        <x:f>IF(B58="","","RW-"&amp;TEXT(ROW()-7,"000"))</x:f>
      </x:c>
      <x:c r="B58" s="32"/>
      <x:c r="C58" s="32"/>
      <x:c r="D58" s="32"/>
      <x:c r="E58" s="32"/>
      <x:c r="F58" s="35"/>
      <x:c r="G58" s="35"/>
      <x:c r="H58" s="36"/>
      <x:c r="I58" s="36"/>
      <x:c r="J58" s="36"/>
      <x:c r="K58" s="32"/>
      <x:c r="L58" s="32"/>
      <x:c r="M58" s="32"/>
      <x:c r="N58" s="32"/>
      <x:c r="O58" s="28" t="str">
        <x:f>IF(OR(B58="",G58=""),"",G58-TODAY())</x:f>
      </x:c>
      <x:c r="P58" s="28" t="str">
        <x:f>IF(B58="","",IF(G58="",Rules!$E$10,IF(G58&lt;TODAY(),Rules!$E$6,IF(O58&lt;=Rules!$B$17,Rules!$E$7,IF(O58&lt;=Rules!$B$18,Rules!$E$8,IF(O58&lt;=Rules!$B$19,Rules!$E$9,Rules!$E$10))))))</x:f>
      </x:c>
      <x:c r="Q58" s="21" t="str">
        <x:f>IF(B58="","",IF(K58="Done","Complete",IF(G58="","No deadline",IF(G58&lt;TODAY(),"Overdue",IF(O58&lt;=Rules!$B$17,"Imminent",IF(O58&lt;=Rules!$B$18,"Due soon","Scheduled"))))))</x:f>
      </x:c>
      <x:c r="R58" s="28" t="str">
        <x:f>IF(B58="","",IF(COUNT(H58:J58)&lt;3,"",H58*Rules!$B$6+I58*Rules!$B$7+(6-J58)*Rules!$B$8+P58*Rules!$B$9))</x:f>
      </x:c>
      <x:c r="S58" s="21" t="str">
        <x:f>IF(B58="","",IF(K58="Done","Done",IF(K58="On hold","On hold",IF(COUNT(H58:J58)&lt;3,"Needs rating",IF(L58&lt;&gt;"","Blocked",IF(Q58="Overdue","Critical",IF(R58&gt;=Rules!$B$12,"Critical",IF(R58&gt;=Rules!$B$13,"High",IF(R58&gt;=Rules!$B$14,"Medium","Low")))))))))</x:f>
      </x:c>
      <x:c r="T58" s="21" t="str">
        <x:f>IF(B58="","",IF(S58="Done","Complete",IF(S58="On hold","Review hold",IF(S58="Needs rating","Add ratings",IF(S58="Blocked",IF(Q58="Overdue","Escalate blocker","Clear blocker"),IF(Q58="Overdue","Escalate",IF(S58="Critical","Do next",IF(S58="High","Schedule this week",IF(S58="Medium","Plan","Backlog")))))))))</x:f>
      </x:c>
      <x:c r="U58" s="28" t="str">
        <x:f>IF(OR(B58="",R58="",K58="Done",K58="On hold"),"",COUNTIFS($R$8:$R$157,"&gt;"&amp;R58,$K$8:$K$157,"&lt;&gt;Done",$K$8:$K$157,"&lt;&gt;On hold")+COUNTIFS($R$8:R58,R58,$K$8:K58,"&lt;&gt;Done",$K$8:K58,"&lt;&gt;On hold"))</x:f>
      </x:c>
    </x:row>
    <x:row r="59" ht="24" customHeight="1">
      <x:c r="A59" s="20" t="str">
        <x:f>IF(B59="","","RW-"&amp;TEXT(ROW()-7,"000"))</x:f>
      </x:c>
      <x:c r="B59" s="32"/>
      <x:c r="C59" s="32"/>
      <x:c r="D59" s="32"/>
      <x:c r="E59" s="32"/>
      <x:c r="F59" s="35"/>
      <x:c r="G59" s="35"/>
      <x:c r="H59" s="36"/>
      <x:c r="I59" s="36"/>
      <x:c r="J59" s="36"/>
      <x:c r="K59" s="32"/>
      <x:c r="L59" s="32"/>
      <x:c r="M59" s="32"/>
      <x:c r="N59" s="32"/>
      <x:c r="O59" s="28" t="str">
        <x:f>IF(OR(B59="",G59=""),"",G59-TODAY())</x:f>
      </x:c>
      <x:c r="P59" s="28" t="str">
        <x:f>IF(B59="","",IF(G59="",Rules!$E$10,IF(G59&lt;TODAY(),Rules!$E$6,IF(O59&lt;=Rules!$B$17,Rules!$E$7,IF(O59&lt;=Rules!$B$18,Rules!$E$8,IF(O59&lt;=Rules!$B$19,Rules!$E$9,Rules!$E$10))))))</x:f>
      </x:c>
      <x:c r="Q59" s="21" t="str">
        <x:f>IF(B59="","",IF(K59="Done","Complete",IF(G59="","No deadline",IF(G59&lt;TODAY(),"Overdue",IF(O59&lt;=Rules!$B$17,"Imminent",IF(O59&lt;=Rules!$B$18,"Due soon","Scheduled"))))))</x:f>
      </x:c>
      <x:c r="R59" s="28" t="str">
        <x:f>IF(B59="","",IF(COUNT(H59:J59)&lt;3,"",H59*Rules!$B$6+I59*Rules!$B$7+(6-J59)*Rules!$B$8+P59*Rules!$B$9))</x:f>
      </x:c>
      <x:c r="S59" s="21" t="str">
        <x:f>IF(B59="","",IF(K59="Done","Done",IF(K59="On hold","On hold",IF(COUNT(H59:J59)&lt;3,"Needs rating",IF(L59&lt;&gt;"","Blocked",IF(Q59="Overdue","Critical",IF(R59&gt;=Rules!$B$12,"Critical",IF(R59&gt;=Rules!$B$13,"High",IF(R59&gt;=Rules!$B$14,"Medium","Low")))))))))</x:f>
      </x:c>
      <x:c r="T59" s="21" t="str">
        <x:f>IF(B59="","",IF(S59="Done","Complete",IF(S59="On hold","Review hold",IF(S59="Needs rating","Add ratings",IF(S59="Blocked",IF(Q59="Overdue","Escalate blocker","Clear blocker"),IF(Q59="Overdue","Escalate",IF(S59="Critical","Do next",IF(S59="High","Schedule this week",IF(S59="Medium","Plan","Backlog")))))))))</x:f>
      </x:c>
      <x:c r="U59" s="28" t="str">
        <x:f>IF(OR(B59="",R59="",K59="Done",K59="On hold"),"",COUNTIFS($R$8:$R$157,"&gt;"&amp;R59,$K$8:$K$157,"&lt;&gt;Done",$K$8:$K$157,"&lt;&gt;On hold")+COUNTIFS($R$8:R59,R59,$K$8:K59,"&lt;&gt;Done",$K$8:K59,"&lt;&gt;On hold"))</x:f>
      </x:c>
    </x:row>
    <x:row r="60" ht="24" customHeight="1">
      <x:c r="A60" s="20" t="str">
        <x:f>IF(B60="","","RW-"&amp;TEXT(ROW()-7,"000"))</x:f>
      </x:c>
      <x:c r="B60" s="32"/>
      <x:c r="C60" s="32"/>
      <x:c r="D60" s="32"/>
      <x:c r="E60" s="32"/>
      <x:c r="F60" s="35"/>
      <x:c r="G60" s="35"/>
      <x:c r="H60" s="36"/>
      <x:c r="I60" s="36"/>
      <x:c r="J60" s="36"/>
      <x:c r="K60" s="32"/>
      <x:c r="L60" s="32"/>
      <x:c r="M60" s="32"/>
      <x:c r="N60" s="32"/>
      <x:c r="O60" s="28" t="str">
        <x:f>IF(OR(B60="",G60=""),"",G60-TODAY())</x:f>
      </x:c>
      <x:c r="P60" s="28" t="str">
        <x:f>IF(B60="","",IF(G60="",Rules!$E$10,IF(G60&lt;TODAY(),Rules!$E$6,IF(O60&lt;=Rules!$B$17,Rules!$E$7,IF(O60&lt;=Rules!$B$18,Rules!$E$8,IF(O60&lt;=Rules!$B$19,Rules!$E$9,Rules!$E$10))))))</x:f>
      </x:c>
      <x:c r="Q60" s="21" t="str">
        <x:f>IF(B60="","",IF(K60="Done","Complete",IF(G60="","No deadline",IF(G60&lt;TODAY(),"Overdue",IF(O60&lt;=Rules!$B$17,"Imminent",IF(O60&lt;=Rules!$B$18,"Due soon","Scheduled"))))))</x:f>
      </x:c>
      <x:c r="R60" s="28" t="str">
        <x:f>IF(B60="","",IF(COUNT(H60:J60)&lt;3,"",H60*Rules!$B$6+I60*Rules!$B$7+(6-J60)*Rules!$B$8+P60*Rules!$B$9))</x:f>
      </x:c>
      <x:c r="S60" s="21" t="str">
        <x:f>IF(B60="","",IF(K60="Done","Done",IF(K60="On hold","On hold",IF(COUNT(H60:J60)&lt;3,"Needs rating",IF(L60&lt;&gt;"","Blocked",IF(Q60="Overdue","Critical",IF(R60&gt;=Rules!$B$12,"Critical",IF(R60&gt;=Rules!$B$13,"High",IF(R60&gt;=Rules!$B$14,"Medium","Low")))))))))</x:f>
      </x:c>
      <x:c r="T60" s="21" t="str">
        <x:f>IF(B60="","",IF(S60="Done","Complete",IF(S60="On hold","Review hold",IF(S60="Needs rating","Add ratings",IF(S60="Blocked",IF(Q60="Overdue","Escalate blocker","Clear blocker"),IF(Q60="Overdue","Escalate",IF(S60="Critical","Do next",IF(S60="High","Schedule this week",IF(S60="Medium","Plan","Backlog")))))))))</x:f>
      </x:c>
      <x:c r="U60" s="28" t="str">
        <x:f>IF(OR(B60="",R60="",K60="Done",K60="On hold"),"",COUNTIFS($R$8:$R$157,"&gt;"&amp;R60,$K$8:$K$157,"&lt;&gt;Done",$K$8:$K$157,"&lt;&gt;On hold")+COUNTIFS($R$8:R60,R60,$K$8:K60,"&lt;&gt;Done",$K$8:K60,"&lt;&gt;On hold"))</x:f>
      </x:c>
    </x:row>
    <x:row r="61" ht="24" customHeight="1">
      <x:c r="A61" s="20" t="str">
        <x:f>IF(B61="","","RW-"&amp;TEXT(ROW()-7,"000"))</x:f>
      </x:c>
      <x:c r="B61" s="32"/>
      <x:c r="C61" s="32"/>
      <x:c r="D61" s="32"/>
      <x:c r="E61" s="32"/>
      <x:c r="F61" s="35"/>
      <x:c r="G61" s="35"/>
      <x:c r="H61" s="36"/>
      <x:c r="I61" s="36"/>
      <x:c r="J61" s="36"/>
      <x:c r="K61" s="32"/>
      <x:c r="L61" s="32"/>
      <x:c r="M61" s="32"/>
      <x:c r="N61" s="32"/>
      <x:c r="O61" s="28" t="str">
        <x:f>IF(OR(B61="",G61=""),"",G61-TODAY())</x:f>
      </x:c>
      <x:c r="P61" s="28" t="str">
        <x:f>IF(B61="","",IF(G61="",Rules!$E$10,IF(G61&lt;TODAY(),Rules!$E$6,IF(O61&lt;=Rules!$B$17,Rules!$E$7,IF(O61&lt;=Rules!$B$18,Rules!$E$8,IF(O61&lt;=Rules!$B$19,Rules!$E$9,Rules!$E$10))))))</x:f>
      </x:c>
      <x:c r="Q61" s="21" t="str">
        <x:f>IF(B61="","",IF(K61="Done","Complete",IF(G61="","No deadline",IF(G61&lt;TODAY(),"Overdue",IF(O61&lt;=Rules!$B$17,"Imminent",IF(O61&lt;=Rules!$B$18,"Due soon","Scheduled"))))))</x:f>
      </x:c>
      <x:c r="R61" s="28" t="str">
        <x:f>IF(B61="","",IF(COUNT(H61:J61)&lt;3,"",H61*Rules!$B$6+I61*Rules!$B$7+(6-J61)*Rules!$B$8+P61*Rules!$B$9))</x:f>
      </x:c>
      <x:c r="S61" s="21" t="str">
        <x:f>IF(B61="","",IF(K61="Done","Done",IF(K61="On hold","On hold",IF(COUNT(H61:J61)&lt;3,"Needs rating",IF(L61&lt;&gt;"","Blocked",IF(Q61="Overdue","Critical",IF(R61&gt;=Rules!$B$12,"Critical",IF(R61&gt;=Rules!$B$13,"High",IF(R61&gt;=Rules!$B$14,"Medium","Low")))))))))</x:f>
      </x:c>
      <x:c r="T61" s="21" t="str">
        <x:f>IF(B61="","",IF(S61="Done","Complete",IF(S61="On hold","Review hold",IF(S61="Needs rating","Add ratings",IF(S61="Blocked",IF(Q61="Overdue","Escalate blocker","Clear blocker"),IF(Q61="Overdue","Escalate",IF(S61="Critical","Do next",IF(S61="High","Schedule this week",IF(S61="Medium","Plan","Backlog")))))))))</x:f>
      </x:c>
      <x:c r="U61" s="28" t="str">
        <x:f>IF(OR(B61="",R61="",K61="Done",K61="On hold"),"",COUNTIFS($R$8:$R$157,"&gt;"&amp;R61,$K$8:$K$157,"&lt;&gt;Done",$K$8:$K$157,"&lt;&gt;On hold")+COUNTIFS($R$8:R61,R61,$K$8:K61,"&lt;&gt;Done",$K$8:K61,"&lt;&gt;On hold"))</x:f>
      </x:c>
    </x:row>
    <x:row r="62" ht="24" customHeight="1">
      <x:c r="A62" s="20" t="str">
        <x:f>IF(B62="","","RW-"&amp;TEXT(ROW()-7,"000"))</x:f>
      </x:c>
      <x:c r="B62" s="32"/>
      <x:c r="C62" s="32"/>
      <x:c r="D62" s="32"/>
      <x:c r="E62" s="32"/>
      <x:c r="F62" s="35"/>
      <x:c r="G62" s="35"/>
      <x:c r="H62" s="36"/>
      <x:c r="I62" s="36"/>
      <x:c r="J62" s="36"/>
      <x:c r="K62" s="32"/>
      <x:c r="L62" s="32"/>
      <x:c r="M62" s="32"/>
      <x:c r="N62" s="32"/>
      <x:c r="O62" s="28" t="str">
        <x:f>IF(OR(B62="",G62=""),"",G62-TODAY())</x:f>
      </x:c>
      <x:c r="P62" s="28" t="str">
        <x:f>IF(B62="","",IF(G62="",Rules!$E$10,IF(G62&lt;TODAY(),Rules!$E$6,IF(O62&lt;=Rules!$B$17,Rules!$E$7,IF(O62&lt;=Rules!$B$18,Rules!$E$8,IF(O62&lt;=Rules!$B$19,Rules!$E$9,Rules!$E$10))))))</x:f>
      </x:c>
      <x:c r="Q62" s="21" t="str">
        <x:f>IF(B62="","",IF(K62="Done","Complete",IF(G62="","No deadline",IF(G62&lt;TODAY(),"Overdue",IF(O62&lt;=Rules!$B$17,"Imminent",IF(O62&lt;=Rules!$B$18,"Due soon","Scheduled"))))))</x:f>
      </x:c>
      <x:c r="R62" s="28" t="str">
        <x:f>IF(B62="","",IF(COUNT(H62:J62)&lt;3,"",H62*Rules!$B$6+I62*Rules!$B$7+(6-J62)*Rules!$B$8+P62*Rules!$B$9))</x:f>
      </x:c>
      <x:c r="S62" s="21" t="str">
        <x:f>IF(B62="","",IF(K62="Done","Done",IF(K62="On hold","On hold",IF(COUNT(H62:J62)&lt;3,"Needs rating",IF(L62&lt;&gt;"","Blocked",IF(Q62="Overdue","Critical",IF(R62&gt;=Rules!$B$12,"Critical",IF(R62&gt;=Rules!$B$13,"High",IF(R62&gt;=Rules!$B$14,"Medium","Low")))))))))</x:f>
      </x:c>
      <x:c r="T62" s="21" t="str">
        <x:f>IF(B62="","",IF(S62="Done","Complete",IF(S62="On hold","Review hold",IF(S62="Needs rating","Add ratings",IF(S62="Blocked",IF(Q62="Overdue","Escalate blocker","Clear blocker"),IF(Q62="Overdue","Escalate",IF(S62="Critical","Do next",IF(S62="High","Schedule this week",IF(S62="Medium","Plan","Backlog")))))))))</x:f>
      </x:c>
      <x:c r="U62" s="28" t="str">
        <x:f>IF(OR(B62="",R62="",K62="Done",K62="On hold"),"",COUNTIFS($R$8:$R$157,"&gt;"&amp;R62,$K$8:$K$157,"&lt;&gt;Done",$K$8:$K$157,"&lt;&gt;On hold")+COUNTIFS($R$8:R62,R62,$K$8:K62,"&lt;&gt;Done",$K$8:K62,"&lt;&gt;On hold"))</x:f>
      </x:c>
    </x:row>
    <x:row r="63" ht="24" customHeight="1">
      <x:c r="A63" s="20" t="str">
        <x:f>IF(B63="","","RW-"&amp;TEXT(ROW()-7,"000"))</x:f>
      </x:c>
      <x:c r="B63" s="32"/>
      <x:c r="C63" s="32"/>
      <x:c r="D63" s="32"/>
      <x:c r="E63" s="32"/>
      <x:c r="F63" s="35"/>
      <x:c r="G63" s="35"/>
      <x:c r="H63" s="36"/>
      <x:c r="I63" s="36"/>
      <x:c r="J63" s="36"/>
      <x:c r="K63" s="32"/>
      <x:c r="L63" s="32"/>
      <x:c r="M63" s="32"/>
      <x:c r="N63" s="32"/>
      <x:c r="O63" s="28" t="str">
        <x:f>IF(OR(B63="",G63=""),"",G63-TODAY())</x:f>
      </x:c>
      <x:c r="P63" s="28" t="str">
        <x:f>IF(B63="","",IF(G63="",Rules!$E$10,IF(G63&lt;TODAY(),Rules!$E$6,IF(O63&lt;=Rules!$B$17,Rules!$E$7,IF(O63&lt;=Rules!$B$18,Rules!$E$8,IF(O63&lt;=Rules!$B$19,Rules!$E$9,Rules!$E$10))))))</x:f>
      </x:c>
      <x:c r="Q63" s="21" t="str">
        <x:f>IF(B63="","",IF(K63="Done","Complete",IF(G63="","No deadline",IF(G63&lt;TODAY(),"Overdue",IF(O63&lt;=Rules!$B$17,"Imminent",IF(O63&lt;=Rules!$B$18,"Due soon","Scheduled"))))))</x:f>
      </x:c>
      <x:c r="R63" s="28" t="str">
        <x:f>IF(B63="","",IF(COUNT(H63:J63)&lt;3,"",H63*Rules!$B$6+I63*Rules!$B$7+(6-J63)*Rules!$B$8+P63*Rules!$B$9))</x:f>
      </x:c>
      <x:c r="S63" s="21" t="str">
        <x:f>IF(B63="","",IF(K63="Done","Done",IF(K63="On hold","On hold",IF(COUNT(H63:J63)&lt;3,"Needs rating",IF(L63&lt;&gt;"","Blocked",IF(Q63="Overdue","Critical",IF(R63&gt;=Rules!$B$12,"Critical",IF(R63&gt;=Rules!$B$13,"High",IF(R63&gt;=Rules!$B$14,"Medium","Low")))))))))</x:f>
      </x:c>
      <x:c r="T63" s="21" t="str">
        <x:f>IF(B63="","",IF(S63="Done","Complete",IF(S63="On hold","Review hold",IF(S63="Needs rating","Add ratings",IF(S63="Blocked",IF(Q63="Overdue","Escalate blocker","Clear blocker"),IF(Q63="Overdue","Escalate",IF(S63="Critical","Do next",IF(S63="High","Schedule this week",IF(S63="Medium","Plan","Backlog")))))))))</x:f>
      </x:c>
      <x:c r="U63" s="28" t="str">
        <x:f>IF(OR(B63="",R63="",K63="Done",K63="On hold"),"",COUNTIFS($R$8:$R$157,"&gt;"&amp;R63,$K$8:$K$157,"&lt;&gt;Done",$K$8:$K$157,"&lt;&gt;On hold")+COUNTIFS($R$8:R63,R63,$K$8:K63,"&lt;&gt;Done",$K$8:K63,"&lt;&gt;On hold"))</x:f>
      </x:c>
    </x:row>
    <x:row r="64" ht="24" customHeight="1">
      <x:c r="A64" s="20" t="str">
        <x:f>IF(B64="","","RW-"&amp;TEXT(ROW()-7,"000"))</x:f>
      </x:c>
      <x:c r="B64" s="32"/>
      <x:c r="C64" s="32"/>
      <x:c r="D64" s="32"/>
      <x:c r="E64" s="32"/>
      <x:c r="F64" s="35"/>
      <x:c r="G64" s="35"/>
      <x:c r="H64" s="36"/>
      <x:c r="I64" s="36"/>
      <x:c r="J64" s="36"/>
      <x:c r="K64" s="32"/>
      <x:c r="L64" s="32"/>
      <x:c r="M64" s="32"/>
      <x:c r="N64" s="32"/>
      <x:c r="O64" s="28" t="str">
        <x:f>IF(OR(B64="",G64=""),"",G64-TODAY())</x:f>
      </x:c>
      <x:c r="P64" s="28" t="str">
        <x:f>IF(B64="","",IF(G64="",Rules!$E$10,IF(G64&lt;TODAY(),Rules!$E$6,IF(O64&lt;=Rules!$B$17,Rules!$E$7,IF(O64&lt;=Rules!$B$18,Rules!$E$8,IF(O64&lt;=Rules!$B$19,Rules!$E$9,Rules!$E$10))))))</x:f>
      </x:c>
      <x:c r="Q64" s="21" t="str">
        <x:f>IF(B64="","",IF(K64="Done","Complete",IF(G64="","No deadline",IF(G64&lt;TODAY(),"Overdue",IF(O64&lt;=Rules!$B$17,"Imminent",IF(O64&lt;=Rules!$B$18,"Due soon","Scheduled"))))))</x:f>
      </x:c>
      <x:c r="R64" s="28" t="str">
        <x:f>IF(B64="","",IF(COUNT(H64:J64)&lt;3,"",H64*Rules!$B$6+I64*Rules!$B$7+(6-J64)*Rules!$B$8+P64*Rules!$B$9))</x:f>
      </x:c>
      <x:c r="S64" s="21" t="str">
        <x:f>IF(B64="","",IF(K64="Done","Done",IF(K64="On hold","On hold",IF(COUNT(H64:J64)&lt;3,"Needs rating",IF(L64&lt;&gt;"","Blocked",IF(Q64="Overdue","Critical",IF(R64&gt;=Rules!$B$12,"Critical",IF(R64&gt;=Rules!$B$13,"High",IF(R64&gt;=Rules!$B$14,"Medium","Low")))))))))</x:f>
      </x:c>
      <x:c r="T64" s="21" t="str">
        <x:f>IF(B64="","",IF(S64="Done","Complete",IF(S64="On hold","Review hold",IF(S64="Needs rating","Add ratings",IF(S64="Blocked",IF(Q64="Overdue","Escalate blocker","Clear blocker"),IF(Q64="Overdue","Escalate",IF(S64="Critical","Do next",IF(S64="High","Schedule this week",IF(S64="Medium","Plan","Backlog")))))))))</x:f>
      </x:c>
      <x:c r="U64" s="28" t="str">
        <x:f>IF(OR(B64="",R64="",K64="Done",K64="On hold"),"",COUNTIFS($R$8:$R$157,"&gt;"&amp;R64,$K$8:$K$157,"&lt;&gt;Done",$K$8:$K$157,"&lt;&gt;On hold")+COUNTIFS($R$8:R64,R64,$K$8:K64,"&lt;&gt;Done",$K$8:K64,"&lt;&gt;On hold"))</x:f>
      </x:c>
    </x:row>
    <x:row r="65" ht="24" customHeight="1">
      <x:c r="A65" s="20" t="str">
        <x:f>IF(B65="","","RW-"&amp;TEXT(ROW()-7,"000"))</x:f>
      </x:c>
      <x:c r="B65" s="32"/>
      <x:c r="C65" s="32"/>
      <x:c r="D65" s="32"/>
      <x:c r="E65" s="32"/>
      <x:c r="F65" s="35"/>
      <x:c r="G65" s="35"/>
      <x:c r="H65" s="36"/>
      <x:c r="I65" s="36"/>
      <x:c r="J65" s="36"/>
      <x:c r="K65" s="32"/>
      <x:c r="L65" s="32"/>
      <x:c r="M65" s="32"/>
      <x:c r="N65" s="32"/>
      <x:c r="O65" s="28" t="str">
        <x:f>IF(OR(B65="",G65=""),"",G65-TODAY())</x:f>
      </x:c>
      <x:c r="P65" s="28" t="str">
        <x:f>IF(B65="","",IF(G65="",Rules!$E$10,IF(G65&lt;TODAY(),Rules!$E$6,IF(O65&lt;=Rules!$B$17,Rules!$E$7,IF(O65&lt;=Rules!$B$18,Rules!$E$8,IF(O65&lt;=Rules!$B$19,Rules!$E$9,Rules!$E$10))))))</x:f>
      </x:c>
      <x:c r="Q65" s="21" t="str">
        <x:f>IF(B65="","",IF(K65="Done","Complete",IF(G65="","No deadline",IF(G65&lt;TODAY(),"Overdue",IF(O65&lt;=Rules!$B$17,"Imminent",IF(O65&lt;=Rules!$B$18,"Due soon","Scheduled"))))))</x:f>
      </x:c>
      <x:c r="R65" s="28" t="str">
        <x:f>IF(B65="","",IF(COUNT(H65:J65)&lt;3,"",H65*Rules!$B$6+I65*Rules!$B$7+(6-J65)*Rules!$B$8+P65*Rules!$B$9))</x:f>
      </x:c>
      <x:c r="S65" s="21" t="str">
        <x:f>IF(B65="","",IF(K65="Done","Done",IF(K65="On hold","On hold",IF(COUNT(H65:J65)&lt;3,"Needs rating",IF(L65&lt;&gt;"","Blocked",IF(Q65="Overdue","Critical",IF(R65&gt;=Rules!$B$12,"Critical",IF(R65&gt;=Rules!$B$13,"High",IF(R65&gt;=Rules!$B$14,"Medium","Low")))))))))</x:f>
      </x:c>
      <x:c r="T65" s="21" t="str">
        <x:f>IF(B65="","",IF(S65="Done","Complete",IF(S65="On hold","Review hold",IF(S65="Needs rating","Add ratings",IF(S65="Blocked",IF(Q65="Overdue","Escalate blocker","Clear blocker"),IF(Q65="Overdue","Escalate",IF(S65="Critical","Do next",IF(S65="High","Schedule this week",IF(S65="Medium","Plan","Backlog")))))))))</x:f>
      </x:c>
      <x:c r="U65" s="28" t="str">
        <x:f>IF(OR(B65="",R65="",K65="Done",K65="On hold"),"",COUNTIFS($R$8:$R$157,"&gt;"&amp;R65,$K$8:$K$157,"&lt;&gt;Done",$K$8:$K$157,"&lt;&gt;On hold")+COUNTIFS($R$8:R65,R65,$K$8:K65,"&lt;&gt;Done",$K$8:K65,"&lt;&gt;On hold"))</x:f>
      </x:c>
    </x:row>
    <x:row r="66" ht="24" customHeight="1">
      <x:c r="A66" s="20" t="str">
        <x:f>IF(B66="","","RW-"&amp;TEXT(ROW()-7,"000"))</x:f>
      </x:c>
      <x:c r="B66" s="32"/>
      <x:c r="C66" s="32"/>
      <x:c r="D66" s="32"/>
      <x:c r="E66" s="32"/>
      <x:c r="F66" s="35"/>
      <x:c r="G66" s="35"/>
      <x:c r="H66" s="36"/>
      <x:c r="I66" s="36"/>
      <x:c r="J66" s="36"/>
      <x:c r="K66" s="32"/>
      <x:c r="L66" s="32"/>
      <x:c r="M66" s="32"/>
      <x:c r="N66" s="32"/>
      <x:c r="O66" s="28" t="str">
        <x:f>IF(OR(B66="",G66=""),"",G66-TODAY())</x:f>
      </x:c>
      <x:c r="P66" s="28" t="str">
        <x:f>IF(B66="","",IF(G66="",Rules!$E$10,IF(G66&lt;TODAY(),Rules!$E$6,IF(O66&lt;=Rules!$B$17,Rules!$E$7,IF(O66&lt;=Rules!$B$18,Rules!$E$8,IF(O66&lt;=Rules!$B$19,Rules!$E$9,Rules!$E$10))))))</x:f>
      </x:c>
      <x:c r="Q66" s="21" t="str">
        <x:f>IF(B66="","",IF(K66="Done","Complete",IF(G66="","No deadline",IF(G66&lt;TODAY(),"Overdue",IF(O66&lt;=Rules!$B$17,"Imminent",IF(O66&lt;=Rules!$B$18,"Due soon","Scheduled"))))))</x:f>
      </x:c>
      <x:c r="R66" s="28" t="str">
        <x:f>IF(B66="","",IF(COUNT(H66:J66)&lt;3,"",H66*Rules!$B$6+I66*Rules!$B$7+(6-J66)*Rules!$B$8+P66*Rules!$B$9))</x:f>
      </x:c>
      <x:c r="S66" s="21" t="str">
        <x:f>IF(B66="","",IF(K66="Done","Done",IF(K66="On hold","On hold",IF(COUNT(H66:J66)&lt;3,"Needs rating",IF(L66&lt;&gt;"","Blocked",IF(Q66="Overdue","Critical",IF(R66&gt;=Rules!$B$12,"Critical",IF(R66&gt;=Rules!$B$13,"High",IF(R66&gt;=Rules!$B$14,"Medium","Low")))))))))</x:f>
      </x:c>
      <x:c r="T66" s="21" t="str">
        <x:f>IF(B66="","",IF(S66="Done","Complete",IF(S66="On hold","Review hold",IF(S66="Needs rating","Add ratings",IF(S66="Blocked",IF(Q66="Overdue","Escalate blocker","Clear blocker"),IF(Q66="Overdue","Escalate",IF(S66="Critical","Do next",IF(S66="High","Schedule this week",IF(S66="Medium","Plan","Backlog")))))))))</x:f>
      </x:c>
      <x:c r="U66" s="28" t="str">
        <x:f>IF(OR(B66="",R66="",K66="Done",K66="On hold"),"",COUNTIFS($R$8:$R$157,"&gt;"&amp;R66,$K$8:$K$157,"&lt;&gt;Done",$K$8:$K$157,"&lt;&gt;On hold")+COUNTIFS($R$8:R66,R66,$K$8:K66,"&lt;&gt;Done",$K$8:K66,"&lt;&gt;On hold"))</x:f>
      </x:c>
    </x:row>
    <x:row r="67" ht="24" customHeight="1">
      <x:c r="A67" s="20" t="str">
        <x:f>IF(B67="","","RW-"&amp;TEXT(ROW()-7,"000"))</x:f>
      </x:c>
      <x:c r="B67" s="32"/>
      <x:c r="C67" s="32"/>
      <x:c r="D67" s="32"/>
      <x:c r="E67" s="32"/>
      <x:c r="F67" s="35"/>
      <x:c r="G67" s="35"/>
      <x:c r="H67" s="36"/>
      <x:c r="I67" s="36"/>
      <x:c r="J67" s="36"/>
      <x:c r="K67" s="32"/>
      <x:c r="L67" s="32"/>
      <x:c r="M67" s="32"/>
      <x:c r="N67" s="32"/>
      <x:c r="O67" s="28" t="str">
        <x:f>IF(OR(B67="",G67=""),"",G67-TODAY())</x:f>
      </x:c>
      <x:c r="P67" s="28" t="str">
        <x:f>IF(B67="","",IF(G67="",Rules!$E$10,IF(G67&lt;TODAY(),Rules!$E$6,IF(O67&lt;=Rules!$B$17,Rules!$E$7,IF(O67&lt;=Rules!$B$18,Rules!$E$8,IF(O67&lt;=Rules!$B$19,Rules!$E$9,Rules!$E$10))))))</x:f>
      </x:c>
      <x:c r="Q67" s="21" t="str">
        <x:f>IF(B67="","",IF(K67="Done","Complete",IF(G67="","No deadline",IF(G67&lt;TODAY(),"Overdue",IF(O67&lt;=Rules!$B$17,"Imminent",IF(O67&lt;=Rules!$B$18,"Due soon","Scheduled"))))))</x:f>
      </x:c>
      <x:c r="R67" s="28" t="str">
        <x:f>IF(B67="","",IF(COUNT(H67:J67)&lt;3,"",H67*Rules!$B$6+I67*Rules!$B$7+(6-J67)*Rules!$B$8+P67*Rules!$B$9))</x:f>
      </x:c>
      <x:c r="S67" s="21" t="str">
        <x:f>IF(B67="","",IF(K67="Done","Done",IF(K67="On hold","On hold",IF(COUNT(H67:J67)&lt;3,"Needs rating",IF(L67&lt;&gt;"","Blocked",IF(Q67="Overdue","Critical",IF(R67&gt;=Rules!$B$12,"Critical",IF(R67&gt;=Rules!$B$13,"High",IF(R67&gt;=Rules!$B$14,"Medium","Low")))))))))</x:f>
      </x:c>
      <x:c r="T67" s="21" t="str">
        <x:f>IF(B67="","",IF(S67="Done","Complete",IF(S67="On hold","Review hold",IF(S67="Needs rating","Add ratings",IF(S67="Blocked",IF(Q67="Overdue","Escalate blocker","Clear blocker"),IF(Q67="Overdue","Escalate",IF(S67="Critical","Do next",IF(S67="High","Schedule this week",IF(S67="Medium","Plan","Backlog")))))))))</x:f>
      </x:c>
      <x:c r="U67" s="28" t="str">
        <x:f>IF(OR(B67="",R67="",K67="Done",K67="On hold"),"",COUNTIFS($R$8:$R$157,"&gt;"&amp;R67,$K$8:$K$157,"&lt;&gt;Done",$K$8:$K$157,"&lt;&gt;On hold")+COUNTIFS($R$8:R67,R67,$K$8:K67,"&lt;&gt;Done",$K$8:K67,"&lt;&gt;On hold"))</x:f>
      </x:c>
    </x:row>
    <x:row r="68" ht="24" customHeight="1">
      <x:c r="A68" s="20" t="str">
        <x:f>IF(B68="","","RW-"&amp;TEXT(ROW()-7,"000"))</x:f>
      </x:c>
      <x:c r="B68" s="32"/>
      <x:c r="C68" s="32"/>
      <x:c r="D68" s="32"/>
      <x:c r="E68" s="32"/>
      <x:c r="F68" s="35"/>
      <x:c r="G68" s="35"/>
      <x:c r="H68" s="36"/>
      <x:c r="I68" s="36"/>
      <x:c r="J68" s="36"/>
      <x:c r="K68" s="32"/>
      <x:c r="L68" s="32"/>
      <x:c r="M68" s="32"/>
      <x:c r="N68" s="32"/>
      <x:c r="O68" s="28" t="str">
        <x:f>IF(OR(B68="",G68=""),"",G68-TODAY())</x:f>
      </x:c>
      <x:c r="P68" s="28" t="str">
        <x:f>IF(B68="","",IF(G68="",Rules!$E$10,IF(G68&lt;TODAY(),Rules!$E$6,IF(O68&lt;=Rules!$B$17,Rules!$E$7,IF(O68&lt;=Rules!$B$18,Rules!$E$8,IF(O68&lt;=Rules!$B$19,Rules!$E$9,Rules!$E$10))))))</x:f>
      </x:c>
      <x:c r="Q68" s="21" t="str">
        <x:f>IF(B68="","",IF(K68="Done","Complete",IF(G68="","No deadline",IF(G68&lt;TODAY(),"Overdue",IF(O68&lt;=Rules!$B$17,"Imminent",IF(O68&lt;=Rules!$B$18,"Due soon","Scheduled"))))))</x:f>
      </x:c>
      <x:c r="R68" s="28" t="str">
        <x:f>IF(B68="","",IF(COUNT(H68:J68)&lt;3,"",H68*Rules!$B$6+I68*Rules!$B$7+(6-J68)*Rules!$B$8+P68*Rules!$B$9))</x:f>
      </x:c>
      <x:c r="S68" s="21" t="str">
        <x:f>IF(B68="","",IF(K68="Done","Done",IF(K68="On hold","On hold",IF(COUNT(H68:J68)&lt;3,"Needs rating",IF(L68&lt;&gt;"","Blocked",IF(Q68="Overdue","Critical",IF(R68&gt;=Rules!$B$12,"Critical",IF(R68&gt;=Rules!$B$13,"High",IF(R68&gt;=Rules!$B$14,"Medium","Low")))))))))</x:f>
      </x:c>
      <x:c r="T68" s="21" t="str">
        <x:f>IF(B68="","",IF(S68="Done","Complete",IF(S68="On hold","Review hold",IF(S68="Needs rating","Add ratings",IF(S68="Blocked",IF(Q68="Overdue","Escalate blocker","Clear blocker"),IF(Q68="Overdue","Escalate",IF(S68="Critical","Do next",IF(S68="High","Schedule this week",IF(S68="Medium","Plan","Backlog")))))))))</x:f>
      </x:c>
      <x:c r="U68" s="28" t="str">
        <x:f>IF(OR(B68="",R68="",K68="Done",K68="On hold"),"",COUNTIFS($R$8:$R$157,"&gt;"&amp;R68,$K$8:$K$157,"&lt;&gt;Done",$K$8:$K$157,"&lt;&gt;On hold")+COUNTIFS($R$8:R68,R68,$K$8:K68,"&lt;&gt;Done",$K$8:K68,"&lt;&gt;On hold"))</x:f>
      </x:c>
    </x:row>
    <x:row r="69" ht="24" customHeight="1">
      <x:c r="A69" s="20" t="str">
        <x:f>IF(B69="","","RW-"&amp;TEXT(ROW()-7,"000"))</x:f>
      </x:c>
      <x:c r="B69" s="32"/>
      <x:c r="C69" s="32"/>
      <x:c r="D69" s="32"/>
      <x:c r="E69" s="32"/>
      <x:c r="F69" s="35"/>
      <x:c r="G69" s="35"/>
      <x:c r="H69" s="36"/>
      <x:c r="I69" s="36"/>
      <x:c r="J69" s="36"/>
      <x:c r="K69" s="32"/>
      <x:c r="L69" s="32"/>
      <x:c r="M69" s="32"/>
      <x:c r="N69" s="32"/>
      <x:c r="O69" s="28" t="str">
        <x:f>IF(OR(B69="",G69=""),"",G69-TODAY())</x:f>
      </x:c>
      <x:c r="P69" s="28" t="str">
        <x:f>IF(B69="","",IF(G69="",Rules!$E$10,IF(G69&lt;TODAY(),Rules!$E$6,IF(O69&lt;=Rules!$B$17,Rules!$E$7,IF(O69&lt;=Rules!$B$18,Rules!$E$8,IF(O69&lt;=Rules!$B$19,Rules!$E$9,Rules!$E$10))))))</x:f>
      </x:c>
      <x:c r="Q69" s="21" t="str">
        <x:f>IF(B69="","",IF(K69="Done","Complete",IF(G69="","No deadline",IF(G69&lt;TODAY(),"Overdue",IF(O69&lt;=Rules!$B$17,"Imminent",IF(O69&lt;=Rules!$B$18,"Due soon","Scheduled"))))))</x:f>
      </x:c>
      <x:c r="R69" s="28" t="str">
        <x:f>IF(B69="","",IF(COUNT(H69:J69)&lt;3,"",H69*Rules!$B$6+I69*Rules!$B$7+(6-J69)*Rules!$B$8+P69*Rules!$B$9))</x:f>
      </x:c>
      <x:c r="S69" s="21" t="str">
        <x:f>IF(B69="","",IF(K69="Done","Done",IF(K69="On hold","On hold",IF(COUNT(H69:J69)&lt;3,"Needs rating",IF(L69&lt;&gt;"","Blocked",IF(Q69="Overdue","Critical",IF(R69&gt;=Rules!$B$12,"Critical",IF(R69&gt;=Rules!$B$13,"High",IF(R69&gt;=Rules!$B$14,"Medium","Low")))))))))</x:f>
      </x:c>
      <x:c r="T69" s="21" t="str">
        <x:f>IF(B69="","",IF(S69="Done","Complete",IF(S69="On hold","Review hold",IF(S69="Needs rating","Add ratings",IF(S69="Blocked",IF(Q69="Overdue","Escalate blocker","Clear blocker"),IF(Q69="Overdue","Escalate",IF(S69="Critical","Do next",IF(S69="High","Schedule this week",IF(S69="Medium","Plan","Backlog")))))))))</x:f>
      </x:c>
      <x:c r="U69" s="28" t="str">
        <x:f>IF(OR(B69="",R69="",K69="Done",K69="On hold"),"",COUNTIFS($R$8:$R$157,"&gt;"&amp;R69,$K$8:$K$157,"&lt;&gt;Done",$K$8:$K$157,"&lt;&gt;On hold")+COUNTIFS($R$8:R69,R69,$K$8:K69,"&lt;&gt;Done",$K$8:K69,"&lt;&gt;On hold"))</x:f>
      </x:c>
    </x:row>
    <x:row r="70" ht="24" customHeight="1">
      <x:c r="A70" s="20" t="str">
        <x:f>IF(B70="","","RW-"&amp;TEXT(ROW()-7,"000"))</x:f>
      </x:c>
      <x:c r="B70" s="32"/>
      <x:c r="C70" s="32"/>
      <x:c r="D70" s="32"/>
      <x:c r="E70" s="32"/>
      <x:c r="F70" s="35"/>
      <x:c r="G70" s="35"/>
      <x:c r="H70" s="36"/>
      <x:c r="I70" s="36"/>
      <x:c r="J70" s="36"/>
      <x:c r="K70" s="32"/>
      <x:c r="L70" s="32"/>
      <x:c r="M70" s="32"/>
      <x:c r="N70" s="32"/>
      <x:c r="O70" s="28" t="str">
        <x:f>IF(OR(B70="",G70=""),"",G70-TODAY())</x:f>
      </x:c>
      <x:c r="P70" s="28" t="str">
        <x:f>IF(B70="","",IF(G70="",Rules!$E$10,IF(G70&lt;TODAY(),Rules!$E$6,IF(O70&lt;=Rules!$B$17,Rules!$E$7,IF(O70&lt;=Rules!$B$18,Rules!$E$8,IF(O70&lt;=Rules!$B$19,Rules!$E$9,Rules!$E$10))))))</x:f>
      </x:c>
      <x:c r="Q70" s="21" t="str">
        <x:f>IF(B70="","",IF(K70="Done","Complete",IF(G70="","No deadline",IF(G70&lt;TODAY(),"Overdue",IF(O70&lt;=Rules!$B$17,"Imminent",IF(O70&lt;=Rules!$B$18,"Due soon","Scheduled"))))))</x:f>
      </x:c>
      <x:c r="R70" s="28" t="str">
        <x:f>IF(B70="","",IF(COUNT(H70:J70)&lt;3,"",H70*Rules!$B$6+I70*Rules!$B$7+(6-J70)*Rules!$B$8+P70*Rules!$B$9))</x:f>
      </x:c>
      <x:c r="S70" s="21" t="str">
        <x:f>IF(B70="","",IF(K70="Done","Done",IF(K70="On hold","On hold",IF(COUNT(H70:J70)&lt;3,"Needs rating",IF(L70&lt;&gt;"","Blocked",IF(Q70="Overdue","Critical",IF(R70&gt;=Rules!$B$12,"Critical",IF(R70&gt;=Rules!$B$13,"High",IF(R70&gt;=Rules!$B$14,"Medium","Low")))))))))</x:f>
      </x:c>
      <x:c r="T70" s="21" t="str">
        <x:f>IF(B70="","",IF(S70="Done","Complete",IF(S70="On hold","Review hold",IF(S70="Needs rating","Add ratings",IF(S70="Blocked",IF(Q70="Overdue","Escalate blocker","Clear blocker"),IF(Q70="Overdue","Escalate",IF(S70="Critical","Do next",IF(S70="High","Schedule this week",IF(S70="Medium","Plan","Backlog")))))))))</x:f>
      </x:c>
      <x:c r="U70" s="28" t="str">
        <x:f>IF(OR(B70="",R70="",K70="Done",K70="On hold"),"",COUNTIFS($R$8:$R$157,"&gt;"&amp;R70,$K$8:$K$157,"&lt;&gt;Done",$K$8:$K$157,"&lt;&gt;On hold")+COUNTIFS($R$8:R70,R70,$K$8:K70,"&lt;&gt;Done",$K$8:K70,"&lt;&gt;On hold"))</x:f>
      </x:c>
    </x:row>
    <x:row r="71" ht="24" customHeight="1">
      <x:c r="A71" s="20" t="str">
        <x:f>IF(B71="","","RW-"&amp;TEXT(ROW()-7,"000"))</x:f>
      </x:c>
      <x:c r="B71" s="32"/>
      <x:c r="C71" s="32"/>
      <x:c r="D71" s="32"/>
      <x:c r="E71" s="32"/>
      <x:c r="F71" s="35"/>
      <x:c r="G71" s="35"/>
      <x:c r="H71" s="36"/>
      <x:c r="I71" s="36"/>
      <x:c r="J71" s="36"/>
      <x:c r="K71" s="32"/>
      <x:c r="L71" s="32"/>
      <x:c r="M71" s="32"/>
      <x:c r="N71" s="32"/>
      <x:c r="O71" s="28" t="str">
        <x:f>IF(OR(B71="",G71=""),"",G71-TODAY())</x:f>
      </x:c>
      <x:c r="P71" s="28" t="str">
        <x:f>IF(B71="","",IF(G71="",Rules!$E$10,IF(G71&lt;TODAY(),Rules!$E$6,IF(O71&lt;=Rules!$B$17,Rules!$E$7,IF(O71&lt;=Rules!$B$18,Rules!$E$8,IF(O71&lt;=Rules!$B$19,Rules!$E$9,Rules!$E$10))))))</x:f>
      </x:c>
      <x:c r="Q71" s="21" t="str">
        <x:f>IF(B71="","",IF(K71="Done","Complete",IF(G71="","No deadline",IF(G71&lt;TODAY(),"Overdue",IF(O71&lt;=Rules!$B$17,"Imminent",IF(O71&lt;=Rules!$B$18,"Due soon","Scheduled"))))))</x:f>
      </x:c>
      <x:c r="R71" s="28" t="str">
        <x:f>IF(B71="","",IF(COUNT(H71:J71)&lt;3,"",H71*Rules!$B$6+I71*Rules!$B$7+(6-J71)*Rules!$B$8+P71*Rules!$B$9))</x:f>
      </x:c>
      <x:c r="S71" s="21" t="str">
        <x:f>IF(B71="","",IF(K71="Done","Done",IF(K71="On hold","On hold",IF(COUNT(H71:J71)&lt;3,"Needs rating",IF(L71&lt;&gt;"","Blocked",IF(Q71="Overdue","Critical",IF(R71&gt;=Rules!$B$12,"Critical",IF(R71&gt;=Rules!$B$13,"High",IF(R71&gt;=Rules!$B$14,"Medium","Low")))))))))</x:f>
      </x:c>
      <x:c r="T71" s="21" t="str">
        <x:f>IF(B71="","",IF(S71="Done","Complete",IF(S71="On hold","Review hold",IF(S71="Needs rating","Add ratings",IF(S71="Blocked",IF(Q71="Overdue","Escalate blocker","Clear blocker"),IF(Q71="Overdue","Escalate",IF(S71="Critical","Do next",IF(S71="High","Schedule this week",IF(S71="Medium","Plan","Backlog")))))))))</x:f>
      </x:c>
      <x:c r="U71" s="28" t="str">
        <x:f>IF(OR(B71="",R71="",K71="Done",K71="On hold"),"",COUNTIFS($R$8:$R$157,"&gt;"&amp;R71,$K$8:$K$157,"&lt;&gt;Done",$K$8:$K$157,"&lt;&gt;On hold")+COUNTIFS($R$8:R71,R71,$K$8:K71,"&lt;&gt;Done",$K$8:K71,"&lt;&gt;On hold"))</x:f>
      </x:c>
    </x:row>
    <x:row r="72" ht="24" customHeight="1">
      <x:c r="A72" s="20" t="str">
        <x:f>IF(B72="","","RW-"&amp;TEXT(ROW()-7,"000"))</x:f>
      </x:c>
      <x:c r="B72" s="32"/>
      <x:c r="C72" s="32"/>
      <x:c r="D72" s="32"/>
      <x:c r="E72" s="32"/>
      <x:c r="F72" s="35"/>
      <x:c r="G72" s="35"/>
      <x:c r="H72" s="36"/>
      <x:c r="I72" s="36"/>
      <x:c r="J72" s="36"/>
      <x:c r="K72" s="32"/>
      <x:c r="L72" s="32"/>
      <x:c r="M72" s="32"/>
      <x:c r="N72" s="32"/>
      <x:c r="O72" s="28" t="str">
        <x:f>IF(OR(B72="",G72=""),"",G72-TODAY())</x:f>
      </x:c>
      <x:c r="P72" s="28" t="str">
        <x:f>IF(B72="","",IF(G72="",Rules!$E$10,IF(G72&lt;TODAY(),Rules!$E$6,IF(O72&lt;=Rules!$B$17,Rules!$E$7,IF(O72&lt;=Rules!$B$18,Rules!$E$8,IF(O72&lt;=Rules!$B$19,Rules!$E$9,Rules!$E$10))))))</x:f>
      </x:c>
      <x:c r="Q72" s="21" t="str">
        <x:f>IF(B72="","",IF(K72="Done","Complete",IF(G72="","No deadline",IF(G72&lt;TODAY(),"Overdue",IF(O72&lt;=Rules!$B$17,"Imminent",IF(O72&lt;=Rules!$B$18,"Due soon","Scheduled"))))))</x:f>
      </x:c>
      <x:c r="R72" s="28" t="str">
        <x:f>IF(B72="","",IF(COUNT(H72:J72)&lt;3,"",H72*Rules!$B$6+I72*Rules!$B$7+(6-J72)*Rules!$B$8+P72*Rules!$B$9))</x:f>
      </x:c>
      <x:c r="S72" s="21" t="str">
        <x:f>IF(B72="","",IF(K72="Done","Done",IF(K72="On hold","On hold",IF(COUNT(H72:J72)&lt;3,"Needs rating",IF(L72&lt;&gt;"","Blocked",IF(Q72="Overdue","Critical",IF(R72&gt;=Rules!$B$12,"Critical",IF(R72&gt;=Rules!$B$13,"High",IF(R72&gt;=Rules!$B$14,"Medium","Low")))))))))</x:f>
      </x:c>
      <x:c r="T72" s="21" t="str">
        <x:f>IF(B72="","",IF(S72="Done","Complete",IF(S72="On hold","Review hold",IF(S72="Needs rating","Add ratings",IF(S72="Blocked",IF(Q72="Overdue","Escalate blocker","Clear blocker"),IF(Q72="Overdue","Escalate",IF(S72="Critical","Do next",IF(S72="High","Schedule this week",IF(S72="Medium","Plan","Backlog")))))))))</x:f>
      </x:c>
      <x:c r="U72" s="28" t="str">
        <x:f>IF(OR(B72="",R72="",K72="Done",K72="On hold"),"",COUNTIFS($R$8:$R$157,"&gt;"&amp;R72,$K$8:$K$157,"&lt;&gt;Done",$K$8:$K$157,"&lt;&gt;On hold")+COUNTIFS($R$8:R72,R72,$K$8:K72,"&lt;&gt;Done",$K$8:K72,"&lt;&gt;On hold"))</x:f>
      </x:c>
    </x:row>
    <x:row r="73" ht="24" customHeight="1">
      <x:c r="A73" s="20" t="str">
        <x:f>IF(B73="","","RW-"&amp;TEXT(ROW()-7,"000"))</x:f>
      </x:c>
      <x:c r="B73" s="32"/>
      <x:c r="C73" s="32"/>
      <x:c r="D73" s="32"/>
      <x:c r="E73" s="32"/>
      <x:c r="F73" s="35"/>
      <x:c r="G73" s="35"/>
      <x:c r="H73" s="36"/>
      <x:c r="I73" s="36"/>
      <x:c r="J73" s="36"/>
      <x:c r="K73" s="32"/>
      <x:c r="L73" s="32"/>
      <x:c r="M73" s="32"/>
      <x:c r="N73" s="32"/>
      <x:c r="O73" s="28" t="str">
        <x:f>IF(OR(B73="",G73=""),"",G73-TODAY())</x:f>
      </x:c>
      <x:c r="P73" s="28" t="str">
        <x:f>IF(B73="","",IF(G73="",Rules!$E$10,IF(G73&lt;TODAY(),Rules!$E$6,IF(O73&lt;=Rules!$B$17,Rules!$E$7,IF(O73&lt;=Rules!$B$18,Rules!$E$8,IF(O73&lt;=Rules!$B$19,Rules!$E$9,Rules!$E$10))))))</x:f>
      </x:c>
      <x:c r="Q73" s="21" t="str">
        <x:f>IF(B73="","",IF(K73="Done","Complete",IF(G73="","No deadline",IF(G73&lt;TODAY(),"Overdue",IF(O73&lt;=Rules!$B$17,"Imminent",IF(O73&lt;=Rules!$B$18,"Due soon","Scheduled"))))))</x:f>
      </x:c>
      <x:c r="R73" s="28" t="str">
        <x:f>IF(B73="","",IF(COUNT(H73:J73)&lt;3,"",H73*Rules!$B$6+I73*Rules!$B$7+(6-J73)*Rules!$B$8+P73*Rules!$B$9))</x:f>
      </x:c>
      <x:c r="S73" s="21" t="str">
        <x:f>IF(B73="","",IF(K73="Done","Done",IF(K73="On hold","On hold",IF(COUNT(H73:J73)&lt;3,"Needs rating",IF(L73&lt;&gt;"","Blocked",IF(Q73="Overdue","Critical",IF(R73&gt;=Rules!$B$12,"Critical",IF(R73&gt;=Rules!$B$13,"High",IF(R73&gt;=Rules!$B$14,"Medium","Low")))))))))</x:f>
      </x:c>
      <x:c r="T73" s="21" t="str">
        <x:f>IF(B73="","",IF(S73="Done","Complete",IF(S73="On hold","Review hold",IF(S73="Needs rating","Add ratings",IF(S73="Blocked",IF(Q73="Overdue","Escalate blocker","Clear blocker"),IF(Q73="Overdue","Escalate",IF(S73="Critical","Do next",IF(S73="High","Schedule this week",IF(S73="Medium","Plan","Backlog")))))))))</x:f>
      </x:c>
      <x:c r="U73" s="28" t="str">
        <x:f>IF(OR(B73="",R73="",K73="Done",K73="On hold"),"",COUNTIFS($R$8:$R$157,"&gt;"&amp;R73,$K$8:$K$157,"&lt;&gt;Done",$K$8:$K$157,"&lt;&gt;On hold")+COUNTIFS($R$8:R73,R73,$K$8:K73,"&lt;&gt;Done",$K$8:K73,"&lt;&gt;On hold"))</x:f>
      </x:c>
    </x:row>
    <x:row r="74" ht="24" customHeight="1">
      <x:c r="A74" s="20" t="str">
        <x:f>IF(B74="","","RW-"&amp;TEXT(ROW()-7,"000"))</x:f>
      </x:c>
      <x:c r="B74" s="32"/>
      <x:c r="C74" s="32"/>
      <x:c r="D74" s="32"/>
      <x:c r="E74" s="32"/>
      <x:c r="F74" s="35"/>
      <x:c r="G74" s="35"/>
      <x:c r="H74" s="36"/>
      <x:c r="I74" s="36"/>
      <x:c r="J74" s="36"/>
      <x:c r="K74" s="32"/>
      <x:c r="L74" s="32"/>
      <x:c r="M74" s="32"/>
      <x:c r="N74" s="32"/>
      <x:c r="O74" s="28" t="str">
        <x:f>IF(OR(B74="",G74=""),"",G74-TODAY())</x:f>
      </x:c>
      <x:c r="P74" s="28" t="str">
        <x:f>IF(B74="","",IF(G74="",Rules!$E$10,IF(G74&lt;TODAY(),Rules!$E$6,IF(O74&lt;=Rules!$B$17,Rules!$E$7,IF(O74&lt;=Rules!$B$18,Rules!$E$8,IF(O74&lt;=Rules!$B$19,Rules!$E$9,Rules!$E$10))))))</x:f>
      </x:c>
      <x:c r="Q74" s="21" t="str">
        <x:f>IF(B74="","",IF(K74="Done","Complete",IF(G74="","No deadline",IF(G74&lt;TODAY(),"Overdue",IF(O74&lt;=Rules!$B$17,"Imminent",IF(O74&lt;=Rules!$B$18,"Due soon","Scheduled"))))))</x:f>
      </x:c>
      <x:c r="R74" s="28" t="str">
        <x:f>IF(B74="","",IF(COUNT(H74:J74)&lt;3,"",H74*Rules!$B$6+I74*Rules!$B$7+(6-J74)*Rules!$B$8+P74*Rules!$B$9))</x:f>
      </x:c>
      <x:c r="S74" s="21" t="str">
        <x:f>IF(B74="","",IF(K74="Done","Done",IF(K74="On hold","On hold",IF(COUNT(H74:J74)&lt;3,"Needs rating",IF(L74&lt;&gt;"","Blocked",IF(Q74="Overdue","Critical",IF(R74&gt;=Rules!$B$12,"Critical",IF(R74&gt;=Rules!$B$13,"High",IF(R74&gt;=Rules!$B$14,"Medium","Low")))))))))</x:f>
      </x:c>
      <x:c r="T74" s="21" t="str">
        <x:f>IF(B74="","",IF(S74="Done","Complete",IF(S74="On hold","Review hold",IF(S74="Needs rating","Add ratings",IF(S74="Blocked",IF(Q74="Overdue","Escalate blocker","Clear blocker"),IF(Q74="Overdue","Escalate",IF(S74="Critical","Do next",IF(S74="High","Schedule this week",IF(S74="Medium","Plan","Backlog")))))))))</x:f>
      </x:c>
      <x:c r="U74" s="28" t="str">
        <x:f>IF(OR(B74="",R74="",K74="Done",K74="On hold"),"",COUNTIFS($R$8:$R$157,"&gt;"&amp;R74,$K$8:$K$157,"&lt;&gt;Done",$K$8:$K$157,"&lt;&gt;On hold")+COUNTIFS($R$8:R74,R74,$K$8:K74,"&lt;&gt;Done",$K$8:K74,"&lt;&gt;On hold"))</x:f>
      </x:c>
    </x:row>
    <x:row r="75" ht="24" customHeight="1">
      <x:c r="A75" s="20" t="str">
        <x:f>IF(B75="","","RW-"&amp;TEXT(ROW()-7,"000"))</x:f>
      </x:c>
      <x:c r="B75" s="32"/>
      <x:c r="C75" s="32"/>
      <x:c r="D75" s="32"/>
      <x:c r="E75" s="32"/>
      <x:c r="F75" s="35"/>
      <x:c r="G75" s="35"/>
      <x:c r="H75" s="36"/>
      <x:c r="I75" s="36"/>
      <x:c r="J75" s="36"/>
      <x:c r="K75" s="32"/>
      <x:c r="L75" s="32"/>
      <x:c r="M75" s="32"/>
      <x:c r="N75" s="32"/>
      <x:c r="O75" s="28" t="str">
        <x:f>IF(OR(B75="",G75=""),"",G75-TODAY())</x:f>
      </x:c>
      <x:c r="P75" s="28" t="str">
        <x:f>IF(B75="","",IF(G75="",Rules!$E$10,IF(G75&lt;TODAY(),Rules!$E$6,IF(O75&lt;=Rules!$B$17,Rules!$E$7,IF(O75&lt;=Rules!$B$18,Rules!$E$8,IF(O75&lt;=Rules!$B$19,Rules!$E$9,Rules!$E$10))))))</x:f>
      </x:c>
      <x:c r="Q75" s="21" t="str">
        <x:f>IF(B75="","",IF(K75="Done","Complete",IF(G75="","No deadline",IF(G75&lt;TODAY(),"Overdue",IF(O75&lt;=Rules!$B$17,"Imminent",IF(O75&lt;=Rules!$B$18,"Due soon","Scheduled"))))))</x:f>
      </x:c>
      <x:c r="R75" s="28" t="str">
        <x:f>IF(B75="","",IF(COUNT(H75:J75)&lt;3,"",H75*Rules!$B$6+I75*Rules!$B$7+(6-J75)*Rules!$B$8+P75*Rules!$B$9))</x:f>
      </x:c>
      <x:c r="S75" s="21" t="str">
        <x:f>IF(B75="","",IF(K75="Done","Done",IF(K75="On hold","On hold",IF(COUNT(H75:J75)&lt;3,"Needs rating",IF(L75&lt;&gt;"","Blocked",IF(Q75="Overdue","Critical",IF(R75&gt;=Rules!$B$12,"Critical",IF(R75&gt;=Rules!$B$13,"High",IF(R75&gt;=Rules!$B$14,"Medium","Low")))))))))</x:f>
      </x:c>
      <x:c r="T75" s="21" t="str">
        <x:f>IF(B75="","",IF(S75="Done","Complete",IF(S75="On hold","Review hold",IF(S75="Needs rating","Add ratings",IF(S75="Blocked",IF(Q75="Overdue","Escalate blocker","Clear blocker"),IF(Q75="Overdue","Escalate",IF(S75="Critical","Do next",IF(S75="High","Schedule this week",IF(S75="Medium","Plan","Backlog")))))))))</x:f>
      </x:c>
      <x:c r="U75" s="28" t="str">
        <x:f>IF(OR(B75="",R75="",K75="Done",K75="On hold"),"",COUNTIFS($R$8:$R$157,"&gt;"&amp;R75,$K$8:$K$157,"&lt;&gt;Done",$K$8:$K$157,"&lt;&gt;On hold")+COUNTIFS($R$8:R75,R75,$K$8:K75,"&lt;&gt;Done",$K$8:K75,"&lt;&gt;On hold"))</x:f>
      </x:c>
    </x:row>
    <x:row r="76" ht="24" customHeight="1">
      <x:c r="A76" s="20" t="str">
        <x:f>IF(B76="","","RW-"&amp;TEXT(ROW()-7,"000"))</x:f>
      </x:c>
      <x:c r="B76" s="32"/>
      <x:c r="C76" s="32"/>
      <x:c r="D76" s="32"/>
      <x:c r="E76" s="32"/>
      <x:c r="F76" s="35"/>
      <x:c r="G76" s="35"/>
      <x:c r="H76" s="36"/>
      <x:c r="I76" s="36"/>
      <x:c r="J76" s="36"/>
      <x:c r="K76" s="32"/>
      <x:c r="L76" s="32"/>
      <x:c r="M76" s="32"/>
      <x:c r="N76" s="32"/>
      <x:c r="O76" s="28" t="str">
        <x:f>IF(OR(B76="",G76=""),"",G76-TODAY())</x:f>
      </x:c>
      <x:c r="P76" s="28" t="str">
        <x:f>IF(B76="","",IF(G76="",Rules!$E$10,IF(G76&lt;TODAY(),Rules!$E$6,IF(O76&lt;=Rules!$B$17,Rules!$E$7,IF(O76&lt;=Rules!$B$18,Rules!$E$8,IF(O76&lt;=Rules!$B$19,Rules!$E$9,Rules!$E$10))))))</x:f>
      </x:c>
      <x:c r="Q76" s="21" t="str">
        <x:f>IF(B76="","",IF(K76="Done","Complete",IF(G76="","No deadline",IF(G76&lt;TODAY(),"Overdue",IF(O76&lt;=Rules!$B$17,"Imminent",IF(O76&lt;=Rules!$B$18,"Due soon","Scheduled"))))))</x:f>
      </x:c>
      <x:c r="R76" s="28" t="str">
        <x:f>IF(B76="","",IF(COUNT(H76:J76)&lt;3,"",H76*Rules!$B$6+I76*Rules!$B$7+(6-J76)*Rules!$B$8+P76*Rules!$B$9))</x:f>
      </x:c>
      <x:c r="S76" s="21" t="str">
        <x:f>IF(B76="","",IF(K76="Done","Done",IF(K76="On hold","On hold",IF(COUNT(H76:J76)&lt;3,"Needs rating",IF(L76&lt;&gt;"","Blocked",IF(Q76="Overdue","Critical",IF(R76&gt;=Rules!$B$12,"Critical",IF(R76&gt;=Rules!$B$13,"High",IF(R76&gt;=Rules!$B$14,"Medium","Low")))))))))</x:f>
      </x:c>
      <x:c r="T76" s="21" t="str">
        <x:f>IF(B76="","",IF(S76="Done","Complete",IF(S76="On hold","Review hold",IF(S76="Needs rating","Add ratings",IF(S76="Blocked",IF(Q76="Overdue","Escalate blocker","Clear blocker"),IF(Q76="Overdue","Escalate",IF(S76="Critical","Do next",IF(S76="High","Schedule this week",IF(S76="Medium","Plan","Backlog")))))))))</x:f>
      </x:c>
      <x:c r="U76" s="28" t="str">
        <x:f>IF(OR(B76="",R76="",K76="Done",K76="On hold"),"",COUNTIFS($R$8:$R$157,"&gt;"&amp;R76,$K$8:$K$157,"&lt;&gt;Done",$K$8:$K$157,"&lt;&gt;On hold")+COUNTIFS($R$8:R76,R76,$K$8:K76,"&lt;&gt;Done",$K$8:K76,"&lt;&gt;On hold"))</x:f>
      </x:c>
    </x:row>
    <x:row r="77" ht="24" customHeight="1">
      <x:c r="A77" s="20" t="str">
        <x:f>IF(B77="","","RW-"&amp;TEXT(ROW()-7,"000"))</x:f>
      </x:c>
      <x:c r="B77" s="32"/>
      <x:c r="C77" s="32"/>
      <x:c r="D77" s="32"/>
      <x:c r="E77" s="32"/>
      <x:c r="F77" s="35"/>
      <x:c r="G77" s="35"/>
      <x:c r="H77" s="36"/>
      <x:c r="I77" s="36"/>
      <x:c r="J77" s="36"/>
      <x:c r="K77" s="32"/>
      <x:c r="L77" s="32"/>
      <x:c r="M77" s="32"/>
      <x:c r="N77" s="32"/>
      <x:c r="O77" s="28" t="str">
        <x:f>IF(OR(B77="",G77=""),"",G77-TODAY())</x:f>
      </x:c>
      <x:c r="P77" s="28" t="str">
        <x:f>IF(B77="","",IF(G77="",Rules!$E$10,IF(G77&lt;TODAY(),Rules!$E$6,IF(O77&lt;=Rules!$B$17,Rules!$E$7,IF(O77&lt;=Rules!$B$18,Rules!$E$8,IF(O77&lt;=Rules!$B$19,Rules!$E$9,Rules!$E$10))))))</x:f>
      </x:c>
      <x:c r="Q77" s="21" t="str">
        <x:f>IF(B77="","",IF(K77="Done","Complete",IF(G77="","No deadline",IF(G77&lt;TODAY(),"Overdue",IF(O77&lt;=Rules!$B$17,"Imminent",IF(O77&lt;=Rules!$B$18,"Due soon","Scheduled"))))))</x:f>
      </x:c>
      <x:c r="R77" s="28" t="str">
        <x:f>IF(B77="","",IF(COUNT(H77:J77)&lt;3,"",H77*Rules!$B$6+I77*Rules!$B$7+(6-J77)*Rules!$B$8+P77*Rules!$B$9))</x:f>
      </x:c>
      <x:c r="S77" s="21" t="str">
        <x:f>IF(B77="","",IF(K77="Done","Done",IF(K77="On hold","On hold",IF(COUNT(H77:J77)&lt;3,"Needs rating",IF(L77&lt;&gt;"","Blocked",IF(Q77="Overdue","Critical",IF(R77&gt;=Rules!$B$12,"Critical",IF(R77&gt;=Rules!$B$13,"High",IF(R77&gt;=Rules!$B$14,"Medium","Low")))))))))</x:f>
      </x:c>
      <x:c r="T77" s="21" t="str">
        <x:f>IF(B77="","",IF(S77="Done","Complete",IF(S77="On hold","Review hold",IF(S77="Needs rating","Add ratings",IF(S77="Blocked",IF(Q77="Overdue","Escalate blocker","Clear blocker"),IF(Q77="Overdue","Escalate",IF(S77="Critical","Do next",IF(S77="High","Schedule this week",IF(S77="Medium","Plan","Backlog")))))))))</x:f>
      </x:c>
      <x:c r="U77" s="28" t="str">
        <x:f>IF(OR(B77="",R77="",K77="Done",K77="On hold"),"",COUNTIFS($R$8:$R$157,"&gt;"&amp;R77,$K$8:$K$157,"&lt;&gt;Done",$K$8:$K$157,"&lt;&gt;On hold")+COUNTIFS($R$8:R77,R77,$K$8:K77,"&lt;&gt;Done",$K$8:K77,"&lt;&gt;On hold"))</x:f>
      </x:c>
    </x:row>
    <x:row r="78" ht="24" customHeight="1">
      <x:c r="A78" s="20" t="str">
        <x:f>IF(B78="","","RW-"&amp;TEXT(ROW()-7,"000"))</x:f>
      </x:c>
      <x:c r="B78" s="32"/>
      <x:c r="C78" s="32"/>
      <x:c r="D78" s="32"/>
      <x:c r="E78" s="32"/>
      <x:c r="F78" s="35"/>
      <x:c r="G78" s="35"/>
      <x:c r="H78" s="36"/>
      <x:c r="I78" s="36"/>
      <x:c r="J78" s="36"/>
      <x:c r="K78" s="32"/>
      <x:c r="L78" s="32"/>
      <x:c r="M78" s="32"/>
      <x:c r="N78" s="32"/>
      <x:c r="O78" s="28" t="str">
        <x:f>IF(OR(B78="",G78=""),"",G78-TODAY())</x:f>
      </x:c>
      <x:c r="P78" s="28" t="str">
        <x:f>IF(B78="","",IF(G78="",Rules!$E$10,IF(G78&lt;TODAY(),Rules!$E$6,IF(O78&lt;=Rules!$B$17,Rules!$E$7,IF(O78&lt;=Rules!$B$18,Rules!$E$8,IF(O78&lt;=Rules!$B$19,Rules!$E$9,Rules!$E$10))))))</x:f>
      </x:c>
      <x:c r="Q78" s="21" t="str">
        <x:f>IF(B78="","",IF(K78="Done","Complete",IF(G78="","No deadline",IF(G78&lt;TODAY(),"Overdue",IF(O78&lt;=Rules!$B$17,"Imminent",IF(O78&lt;=Rules!$B$18,"Due soon","Scheduled"))))))</x:f>
      </x:c>
      <x:c r="R78" s="28" t="str">
        <x:f>IF(B78="","",IF(COUNT(H78:J78)&lt;3,"",H78*Rules!$B$6+I78*Rules!$B$7+(6-J78)*Rules!$B$8+P78*Rules!$B$9))</x:f>
      </x:c>
      <x:c r="S78" s="21" t="str">
        <x:f>IF(B78="","",IF(K78="Done","Done",IF(K78="On hold","On hold",IF(COUNT(H78:J78)&lt;3,"Needs rating",IF(L78&lt;&gt;"","Blocked",IF(Q78="Overdue","Critical",IF(R78&gt;=Rules!$B$12,"Critical",IF(R78&gt;=Rules!$B$13,"High",IF(R78&gt;=Rules!$B$14,"Medium","Low")))))))))</x:f>
      </x:c>
      <x:c r="T78" s="21" t="str">
        <x:f>IF(B78="","",IF(S78="Done","Complete",IF(S78="On hold","Review hold",IF(S78="Needs rating","Add ratings",IF(S78="Blocked",IF(Q78="Overdue","Escalate blocker","Clear blocker"),IF(Q78="Overdue","Escalate",IF(S78="Critical","Do next",IF(S78="High","Schedule this week",IF(S78="Medium","Plan","Backlog")))))))))</x:f>
      </x:c>
      <x:c r="U78" s="28" t="str">
        <x:f>IF(OR(B78="",R78="",K78="Done",K78="On hold"),"",COUNTIFS($R$8:$R$157,"&gt;"&amp;R78,$K$8:$K$157,"&lt;&gt;Done",$K$8:$K$157,"&lt;&gt;On hold")+COUNTIFS($R$8:R78,R78,$K$8:K78,"&lt;&gt;Done",$K$8:K78,"&lt;&gt;On hold"))</x:f>
      </x:c>
    </x:row>
    <x:row r="79" ht="24" customHeight="1">
      <x:c r="A79" s="20" t="str">
        <x:f>IF(B79="","","RW-"&amp;TEXT(ROW()-7,"000"))</x:f>
      </x:c>
      <x:c r="B79" s="32"/>
      <x:c r="C79" s="32"/>
      <x:c r="D79" s="32"/>
      <x:c r="E79" s="32"/>
      <x:c r="F79" s="35"/>
      <x:c r="G79" s="35"/>
      <x:c r="H79" s="36"/>
      <x:c r="I79" s="36"/>
      <x:c r="J79" s="36"/>
      <x:c r="K79" s="32"/>
      <x:c r="L79" s="32"/>
      <x:c r="M79" s="32"/>
      <x:c r="N79" s="32"/>
      <x:c r="O79" s="28" t="str">
        <x:f>IF(OR(B79="",G79=""),"",G79-TODAY())</x:f>
      </x:c>
      <x:c r="P79" s="28" t="str">
        <x:f>IF(B79="","",IF(G79="",Rules!$E$10,IF(G79&lt;TODAY(),Rules!$E$6,IF(O79&lt;=Rules!$B$17,Rules!$E$7,IF(O79&lt;=Rules!$B$18,Rules!$E$8,IF(O79&lt;=Rules!$B$19,Rules!$E$9,Rules!$E$10))))))</x:f>
      </x:c>
      <x:c r="Q79" s="21" t="str">
        <x:f>IF(B79="","",IF(K79="Done","Complete",IF(G79="","No deadline",IF(G79&lt;TODAY(),"Overdue",IF(O79&lt;=Rules!$B$17,"Imminent",IF(O79&lt;=Rules!$B$18,"Due soon","Scheduled"))))))</x:f>
      </x:c>
      <x:c r="R79" s="28" t="str">
        <x:f>IF(B79="","",IF(COUNT(H79:J79)&lt;3,"",H79*Rules!$B$6+I79*Rules!$B$7+(6-J79)*Rules!$B$8+P79*Rules!$B$9))</x:f>
      </x:c>
      <x:c r="S79" s="21" t="str">
        <x:f>IF(B79="","",IF(K79="Done","Done",IF(K79="On hold","On hold",IF(COUNT(H79:J79)&lt;3,"Needs rating",IF(L79&lt;&gt;"","Blocked",IF(Q79="Overdue","Critical",IF(R79&gt;=Rules!$B$12,"Critical",IF(R79&gt;=Rules!$B$13,"High",IF(R79&gt;=Rules!$B$14,"Medium","Low")))))))))</x:f>
      </x:c>
      <x:c r="T79" s="21" t="str">
        <x:f>IF(B79="","",IF(S79="Done","Complete",IF(S79="On hold","Review hold",IF(S79="Needs rating","Add ratings",IF(S79="Blocked",IF(Q79="Overdue","Escalate blocker","Clear blocker"),IF(Q79="Overdue","Escalate",IF(S79="Critical","Do next",IF(S79="High","Schedule this week",IF(S79="Medium","Plan","Backlog")))))))))</x:f>
      </x:c>
      <x:c r="U79" s="28" t="str">
        <x:f>IF(OR(B79="",R79="",K79="Done",K79="On hold"),"",COUNTIFS($R$8:$R$157,"&gt;"&amp;R79,$K$8:$K$157,"&lt;&gt;Done",$K$8:$K$157,"&lt;&gt;On hold")+COUNTIFS($R$8:R79,R79,$K$8:K79,"&lt;&gt;Done",$K$8:K79,"&lt;&gt;On hold"))</x:f>
      </x:c>
    </x:row>
    <x:row r="80" ht="24" customHeight="1">
      <x:c r="A80" s="20" t="str">
        <x:f>IF(B80="","","RW-"&amp;TEXT(ROW()-7,"000"))</x:f>
      </x:c>
      <x:c r="B80" s="32"/>
      <x:c r="C80" s="32"/>
      <x:c r="D80" s="32"/>
      <x:c r="E80" s="32"/>
      <x:c r="F80" s="35"/>
      <x:c r="G80" s="35"/>
      <x:c r="H80" s="36"/>
      <x:c r="I80" s="36"/>
      <x:c r="J80" s="36"/>
      <x:c r="K80" s="32"/>
      <x:c r="L80" s="32"/>
      <x:c r="M80" s="32"/>
      <x:c r="N80" s="32"/>
      <x:c r="O80" s="28" t="str">
        <x:f>IF(OR(B80="",G80=""),"",G80-TODAY())</x:f>
      </x:c>
      <x:c r="P80" s="28" t="str">
        <x:f>IF(B80="","",IF(G80="",Rules!$E$10,IF(G80&lt;TODAY(),Rules!$E$6,IF(O80&lt;=Rules!$B$17,Rules!$E$7,IF(O80&lt;=Rules!$B$18,Rules!$E$8,IF(O80&lt;=Rules!$B$19,Rules!$E$9,Rules!$E$10))))))</x:f>
      </x:c>
      <x:c r="Q80" s="21" t="str">
        <x:f>IF(B80="","",IF(K80="Done","Complete",IF(G80="","No deadline",IF(G80&lt;TODAY(),"Overdue",IF(O80&lt;=Rules!$B$17,"Imminent",IF(O80&lt;=Rules!$B$18,"Due soon","Scheduled"))))))</x:f>
      </x:c>
      <x:c r="R80" s="28" t="str">
        <x:f>IF(B80="","",IF(COUNT(H80:J80)&lt;3,"",H80*Rules!$B$6+I80*Rules!$B$7+(6-J80)*Rules!$B$8+P80*Rules!$B$9))</x:f>
      </x:c>
      <x:c r="S80" s="21" t="str">
        <x:f>IF(B80="","",IF(K80="Done","Done",IF(K80="On hold","On hold",IF(COUNT(H80:J80)&lt;3,"Needs rating",IF(L80&lt;&gt;"","Blocked",IF(Q80="Overdue","Critical",IF(R80&gt;=Rules!$B$12,"Critical",IF(R80&gt;=Rules!$B$13,"High",IF(R80&gt;=Rules!$B$14,"Medium","Low")))))))))</x:f>
      </x:c>
      <x:c r="T80" s="21" t="str">
        <x:f>IF(B80="","",IF(S80="Done","Complete",IF(S80="On hold","Review hold",IF(S80="Needs rating","Add ratings",IF(S80="Blocked",IF(Q80="Overdue","Escalate blocker","Clear blocker"),IF(Q80="Overdue","Escalate",IF(S80="Critical","Do next",IF(S80="High","Schedule this week",IF(S80="Medium","Plan","Backlog")))))))))</x:f>
      </x:c>
      <x:c r="U80" s="28" t="str">
        <x:f>IF(OR(B80="",R80="",K80="Done",K80="On hold"),"",COUNTIFS($R$8:$R$157,"&gt;"&amp;R80,$K$8:$K$157,"&lt;&gt;Done",$K$8:$K$157,"&lt;&gt;On hold")+COUNTIFS($R$8:R80,R80,$K$8:K80,"&lt;&gt;Done",$K$8:K80,"&lt;&gt;On hold"))</x:f>
      </x:c>
    </x:row>
    <x:row r="81" ht="24" customHeight="1">
      <x:c r="A81" s="20" t="str">
        <x:f>IF(B81="","","RW-"&amp;TEXT(ROW()-7,"000"))</x:f>
      </x:c>
      <x:c r="B81" s="32"/>
      <x:c r="C81" s="32"/>
      <x:c r="D81" s="32"/>
      <x:c r="E81" s="32"/>
      <x:c r="F81" s="35"/>
      <x:c r="G81" s="35"/>
      <x:c r="H81" s="36"/>
      <x:c r="I81" s="36"/>
      <x:c r="J81" s="36"/>
      <x:c r="K81" s="32"/>
      <x:c r="L81" s="32"/>
      <x:c r="M81" s="32"/>
      <x:c r="N81" s="32"/>
      <x:c r="O81" s="28" t="str">
        <x:f>IF(OR(B81="",G81=""),"",G81-TODAY())</x:f>
      </x:c>
      <x:c r="P81" s="28" t="str">
        <x:f>IF(B81="","",IF(G81="",Rules!$E$10,IF(G81&lt;TODAY(),Rules!$E$6,IF(O81&lt;=Rules!$B$17,Rules!$E$7,IF(O81&lt;=Rules!$B$18,Rules!$E$8,IF(O81&lt;=Rules!$B$19,Rules!$E$9,Rules!$E$10))))))</x:f>
      </x:c>
      <x:c r="Q81" s="21" t="str">
        <x:f>IF(B81="","",IF(K81="Done","Complete",IF(G81="","No deadline",IF(G81&lt;TODAY(),"Overdue",IF(O81&lt;=Rules!$B$17,"Imminent",IF(O81&lt;=Rules!$B$18,"Due soon","Scheduled"))))))</x:f>
      </x:c>
      <x:c r="R81" s="28" t="str">
        <x:f>IF(B81="","",IF(COUNT(H81:J81)&lt;3,"",H81*Rules!$B$6+I81*Rules!$B$7+(6-J81)*Rules!$B$8+P81*Rules!$B$9))</x:f>
      </x:c>
      <x:c r="S81" s="21" t="str">
        <x:f>IF(B81="","",IF(K81="Done","Done",IF(K81="On hold","On hold",IF(COUNT(H81:J81)&lt;3,"Needs rating",IF(L81&lt;&gt;"","Blocked",IF(Q81="Overdue","Critical",IF(R81&gt;=Rules!$B$12,"Critical",IF(R81&gt;=Rules!$B$13,"High",IF(R81&gt;=Rules!$B$14,"Medium","Low")))))))))</x:f>
      </x:c>
      <x:c r="T81" s="21" t="str">
        <x:f>IF(B81="","",IF(S81="Done","Complete",IF(S81="On hold","Review hold",IF(S81="Needs rating","Add ratings",IF(S81="Blocked",IF(Q81="Overdue","Escalate blocker","Clear blocker"),IF(Q81="Overdue","Escalate",IF(S81="Critical","Do next",IF(S81="High","Schedule this week",IF(S81="Medium","Plan","Backlog")))))))))</x:f>
      </x:c>
      <x:c r="U81" s="28" t="str">
        <x:f>IF(OR(B81="",R81="",K81="Done",K81="On hold"),"",COUNTIFS($R$8:$R$157,"&gt;"&amp;R81,$K$8:$K$157,"&lt;&gt;Done",$K$8:$K$157,"&lt;&gt;On hold")+COUNTIFS($R$8:R81,R81,$K$8:K81,"&lt;&gt;Done",$K$8:K81,"&lt;&gt;On hold"))</x:f>
      </x:c>
    </x:row>
    <x:row r="82" ht="24" customHeight="1">
      <x:c r="A82" s="20" t="str">
        <x:f>IF(B82="","","RW-"&amp;TEXT(ROW()-7,"000"))</x:f>
      </x:c>
      <x:c r="B82" s="32"/>
      <x:c r="C82" s="32"/>
      <x:c r="D82" s="32"/>
      <x:c r="E82" s="32"/>
      <x:c r="F82" s="35"/>
      <x:c r="G82" s="35"/>
      <x:c r="H82" s="36"/>
      <x:c r="I82" s="36"/>
      <x:c r="J82" s="36"/>
      <x:c r="K82" s="32"/>
      <x:c r="L82" s="32"/>
      <x:c r="M82" s="32"/>
      <x:c r="N82" s="32"/>
      <x:c r="O82" s="28" t="str">
        <x:f>IF(OR(B82="",G82=""),"",G82-TODAY())</x:f>
      </x:c>
      <x:c r="P82" s="28" t="str">
        <x:f>IF(B82="","",IF(G82="",Rules!$E$10,IF(G82&lt;TODAY(),Rules!$E$6,IF(O82&lt;=Rules!$B$17,Rules!$E$7,IF(O82&lt;=Rules!$B$18,Rules!$E$8,IF(O82&lt;=Rules!$B$19,Rules!$E$9,Rules!$E$10))))))</x:f>
      </x:c>
      <x:c r="Q82" s="21" t="str">
        <x:f>IF(B82="","",IF(K82="Done","Complete",IF(G82="","No deadline",IF(G82&lt;TODAY(),"Overdue",IF(O82&lt;=Rules!$B$17,"Imminent",IF(O82&lt;=Rules!$B$18,"Due soon","Scheduled"))))))</x:f>
      </x:c>
      <x:c r="R82" s="28" t="str">
        <x:f>IF(B82="","",IF(COUNT(H82:J82)&lt;3,"",H82*Rules!$B$6+I82*Rules!$B$7+(6-J82)*Rules!$B$8+P82*Rules!$B$9))</x:f>
      </x:c>
      <x:c r="S82" s="21" t="str">
        <x:f>IF(B82="","",IF(K82="Done","Done",IF(K82="On hold","On hold",IF(COUNT(H82:J82)&lt;3,"Needs rating",IF(L82&lt;&gt;"","Blocked",IF(Q82="Overdue","Critical",IF(R82&gt;=Rules!$B$12,"Critical",IF(R82&gt;=Rules!$B$13,"High",IF(R82&gt;=Rules!$B$14,"Medium","Low")))))))))</x:f>
      </x:c>
      <x:c r="T82" s="21" t="str">
        <x:f>IF(B82="","",IF(S82="Done","Complete",IF(S82="On hold","Review hold",IF(S82="Needs rating","Add ratings",IF(S82="Blocked",IF(Q82="Overdue","Escalate blocker","Clear blocker"),IF(Q82="Overdue","Escalate",IF(S82="Critical","Do next",IF(S82="High","Schedule this week",IF(S82="Medium","Plan","Backlog")))))))))</x:f>
      </x:c>
      <x:c r="U82" s="28" t="str">
        <x:f>IF(OR(B82="",R82="",K82="Done",K82="On hold"),"",COUNTIFS($R$8:$R$157,"&gt;"&amp;R82,$K$8:$K$157,"&lt;&gt;Done",$K$8:$K$157,"&lt;&gt;On hold")+COUNTIFS($R$8:R82,R82,$K$8:K82,"&lt;&gt;Done",$K$8:K82,"&lt;&gt;On hold"))</x:f>
      </x:c>
    </x:row>
    <x:row r="83" ht="24" customHeight="1">
      <x:c r="A83" s="20" t="str">
        <x:f>IF(B83="","","RW-"&amp;TEXT(ROW()-7,"000"))</x:f>
      </x:c>
      <x:c r="B83" s="32"/>
      <x:c r="C83" s="32"/>
      <x:c r="D83" s="32"/>
      <x:c r="E83" s="32"/>
      <x:c r="F83" s="35"/>
      <x:c r="G83" s="35"/>
      <x:c r="H83" s="36"/>
      <x:c r="I83" s="36"/>
      <x:c r="J83" s="36"/>
      <x:c r="K83" s="32"/>
      <x:c r="L83" s="32"/>
      <x:c r="M83" s="32"/>
      <x:c r="N83" s="32"/>
      <x:c r="O83" s="28" t="str">
        <x:f>IF(OR(B83="",G83=""),"",G83-TODAY())</x:f>
      </x:c>
      <x:c r="P83" s="28" t="str">
        <x:f>IF(B83="","",IF(G83="",Rules!$E$10,IF(G83&lt;TODAY(),Rules!$E$6,IF(O83&lt;=Rules!$B$17,Rules!$E$7,IF(O83&lt;=Rules!$B$18,Rules!$E$8,IF(O83&lt;=Rules!$B$19,Rules!$E$9,Rules!$E$10))))))</x:f>
      </x:c>
      <x:c r="Q83" s="21" t="str">
        <x:f>IF(B83="","",IF(K83="Done","Complete",IF(G83="","No deadline",IF(G83&lt;TODAY(),"Overdue",IF(O83&lt;=Rules!$B$17,"Imminent",IF(O83&lt;=Rules!$B$18,"Due soon","Scheduled"))))))</x:f>
      </x:c>
      <x:c r="R83" s="28" t="str">
        <x:f>IF(B83="","",IF(COUNT(H83:J83)&lt;3,"",H83*Rules!$B$6+I83*Rules!$B$7+(6-J83)*Rules!$B$8+P83*Rules!$B$9))</x:f>
      </x:c>
      <x:c r="S83" s="21" t="str">
        <x:f>IF(B83="","",IF(K83="Done","Done",IF(K83="On hold","On hold",IF(COUNT(H83:J83)&lt;3,"Needs rating",IF(L83&lt;&gt;"","Blocked",IF(Q83="Overdue","Critical",IF(R83&gt;=Rules!$B$12,"Critical",IF(R83&gt;=Rules!$B$13,"High",IF(R83&gt;=Rules!$B$14,"Medium","Low")))))))))</x:f>
      </x:c>
      <x:c r="T83" s="21" t="str">
        <x:f>IF(B83="","",IF(S83="Done","Complete",IF(S83="On hold","Review hold",IF(S83="Needs rating","Add ratings",IF(S83="Blocked",IF(Q83="Overdue","Escalate blocker","Clear blocker"),IF(Q83="Overdue","Escalate",IF(S83="Critical","Do next",IF(S83="High","Schedule this week",IF(S83="Medium","Plan","Backlog")))))))))</x:f>
      </x:c>
      <x:c r="U83" s="28" t="str">
        <x:f>IF(OR(B83="",R83="",K83="Done",K83="On hold"),"",COUNTIFS($R$8:$R$157,"&gt;"&amp;R83,$K$8:$K$157,"&lt;&gt;Done",$K$8:$K$157,"&lt;&gt;On hold")+COUNTIFS($R$8:R83,R83,$K$8:K83,"&lt;&gt;Done",$K$8:K83,"&lt;&gt;On hold"))</x:f>
      </x:c>
    </x:row>
    <x:row r="84" ht="24" customHeight="1">
      <x:c r="A84" s="20" t="str">
        <x:f>IF(B84="","","RW-"&amp;TEXT(ROW()-7,"000"))</x:f>
      </x:c>
      <x:c r="B84" s="32"/>
      <x:c r="C84" s="32"/>
      <x:c r="D84" s="32"/>
      <x:c r="E84" s="32"/>
      <x:c r="F84" s="35"/>
      <x:c r="G84" s="35"/>
      <x:c r="H84" s="36"/>
      <x:c r="I84" s="36"/>
      <x:c r="J84" s="36"/>
      <x:c r="K84" s="32"/>
      <x:c r="L84" s="32"/>
      <x:c r="M84" s="32"/>
      <x:c r="N84" s="32"/>
      <x:c r="O84" s="28" t="str">
        <x:f>IF(OR(B84="",G84=""),"",G84-TODAY())</x:f>
      </x:c>
      <x:c r="P84" s="28" t="str">
        <x:f>IF(B84="","",IF(G84="",Rules!$E$10,IF(G84&lt;TODAY(),Rules!$E$6,IF(O84&lt;=Rules!$B$17,Rules!$E$7,IF(O84&lt;=Rules!$B$18,Rules!$E$8,IF(O84&lt;=Rules!$B$19,Rules!$E$9,Rules!$E$10))))))</x:f>
      </x:c>
      <x:c r="Q84" s="21" t="str">
        <x:f>IF(B84="","",IF(K84="Done","Complete",IF(G84="","No deadline",IF(G84&lt;TODAY(),"Overdue",IF(O84&lt;=Rules!$B$17,"Imminent",IF(O84&lt;=Rules!$B$18,"Due soon","Scheduled"))))))</x:f>
      </x:c>
      <x:c r="R84" s="28" t="str">
        <x:f>IF(B84="","",IF(COUNT(H84:J84)&lt;3,"",H84*Rules!$B$6+I84*Rules!$B$7+(6-J84)*Rules!$B$8+P84*Rules!$B$9))</x:f>
      </x:c>
      <x:c r="S84" s="21" t="str">
        <x:f>IF(B84="","",IF(K84="Done","Done",IF(K84="On hold","On hold",IF(COUNT(H84:J84)&lt;3,"Needs rating",IF(L84&lt;&gt;"","Blocked",IF(Q84="Overdue","Critical",IF(R84&gt;=Rules!$B$12,"Critical",IF(R84&gt;=Rules!$B$13,"High",IF(R84&gt;=Rules!$B$14,"Medium","Low")))))))))</x:f>
      </x:c>
      <x:c r="T84" s="21" t="str">
        <x:f>IF(B84="","",IF(S84="Done","Complete",IF(S84="On hold","Review hold",IF(S84="Needs rating","Add ratings",IF(S84="Blocked",IF(Q84="Overdue","Escalate blocker","Clear blocker"),IF(Q84="Overdue","Escalate",IF(S84="Critical","Do next",IF(S84="High","Schedule this week",IF(S84="Medium","Plan","Backlog")))))))))</x:f>
      </x:c>
      <x:c r="U84" s="28" t="str">
        <x:f>IF(OR(B84="",R84="",K84="Done",K84="On hold"),"",COUNTIFS($R$8:$R$157,"&gt;"&amp;R84,$K$8:$K$157,"&lt;&gt;Done",$K$8:$K$157,"&lt;&gt;On hold")+COUNTIFS($R$8:R84,R84,$K$8:K84,"&lt;&gt;Done",$K$8:K84,"&lt;&gt;On hold"))</x:f>
      </x:c>
    </x:row>
    <x:row r="85" ht="24" customHeight="1">
      <x:c r="A85" s="20" t="str">
        <x:f>IF(B85="","","RW-"&amp;TEXT(ROW()-7,"000"))</x:f>
      </x:c>
      <x:c r="B85" s="32"/>
      <x:c r="C85" s="32"/>
      <x:c r="D85" s="32"/>
      <x:c r="E85" s="32"/>
      <x:c r="F85" s="35"/>
      <x:c r="G85" s="35"/>
      <x:c r="H85" s="36"/>
      <x:c r="I85" s="36"/>
      <x:c r="J85" s="36"/>
      <x:c r="K85" s="32"/>
      <x:c r="L85" s="32"/>
      <x:c r="M85" s="32"/>
      <x:c r="N85" s="32"/>
      <x:c r="O85" s="28" t="str">
        <x:f>IF(OR(B85="",G85=""),"",G85-TODAY())</x:f>
      </x:c>
      <x:c r="P85" s="28" t="str">
        <x:f>IF(B85="","",IF(G85="",Rules!$E$10,IF(G85&lt;TODAY(),Rules!$E$6,IF(O85&lt;=Rules!$B$17,Rules!$E$7,IF(O85&lt;=Rules!$B$18,Rules!$E$8,IF(O85&lt;=Rules!$B$19,Rules!$E$9,Rules!$E$10))))))</x:f>
      </x:c>
      <x:c r="Q85" s="21" t="str">
        <x:f>IF(B85="","",IF(K85="Done","Complete",IF(G85="","No deadline",IF(G85&lt;TODAY(),"Overdue",IF(O85&lt;=Rules!$B$17,"Imminent",IF(O85&lt;=Rules!$B$18,"Due soon","Scheduled"))))))</x:f>
      </x:c>
      <x:c r="R85" s="28" t="str">
        <x:f>IF(B85="","",IF(COUNT(H85:J85)&lt;3,"",H85*Rules!$B$6+I85*Rules!$B$7+(6-J85)*Rules!$B$8+P85*Rules!$B$9))</x:f>
      </x:c>
      <x:c r="S85" s="21" t="str">
        <x:f>IF(B85="","",IF(K85="Done","Done",IF(K85="On hold","On hold",IF(COUNT(H85:J85)&lt;3,"Needs rating",IF(L85&lt;&gt;"","Blocked",IF(Q85="Overdue","Critical",IF(R85&gt;=Rules!$B$12,"Critical",IF(R85&gt;=Rules!$B$13,"High",IF(R85&gt;=Rules!$B$14,"Medium","Low")))))))))</x:f>
      </x:c>
      <x:c r="T85" s="21" t="str">
        <x:f>IF(B85="","",IF(S85="Done","Complete",IF(S85="On hold","Review hold",IF(S85="Needs rating","Add ratings",IF(S85="Blocked",IF(Q85="Overdue","Escalate blocker","Clear blocker"),IF(Q85="Overdue","Escalate",IF(S85="Critical","Do next",IF(S85="High","Schedule this week",IF(S85="Medium","Plan","Backlog")))))))))</x:f>
      </x:c>
      <x:c r="U85" s="28" t="str">
        <x:f>IF(OR(B85="",R85="",K85="Done",K85="On hold"),"",COUNTIFS($R$8:$R$157,"&gt;"&amp;R85,$K$8:$K$157,"&lt;&gt;Done",$K$8:$K$157,"&lt;&gt;On hold")+COUNTIFS($R$8:R85,R85,$K$8:K85,"&lt;&gt;Done",$K$8:K85,"&lt;&gt;On hold"))</x:f>
      </x:c>
    </x:row>
    <x:row r="86" ht="24" customHeight="1">
      <x:c r="A86" s="20" t="str">
        <x:f>IF(B86="","","RW-"&amp;TEXT(ROW()-7,"000"))</x:f>
      </x:c>
      <x:c r="B86" s="32"/>
      <x:c r="C86" s="32"/>
      <x:c r="D86" s="32"/>
      <x:c r="E86" s="32"/>
      <x:c r="F86" s="35"/>
      <x:c r="G86" s="35"/>
      <x:c r="H86" s="36"/>
      <x:c r="I86" s="36"/>
      <x:c r="J86" s="36"/>
      <x:c r="K86" s="32"/>
      <x:c r="L86" s="32"/>
      <x:c r="M86" s="32"/>
      <x:c r="N86" s="32"/>
      <x:c r="O86" s="28" t="str">
        <x:f>IF(OR(B86="",G86=""),"",G86-TODAY())</x:f>
      </x:c>
      <x:c r="P86" s="28" t="str">
        <x:f>IF(B86="","",IF(G86="",Rules!$E$10,IF(G86&lt;TODAY(),Rules!$E$6,IF(O86&lt;=Rules!$B$17,Rules!$E$7,IF(O86&lt;=Rules!$B$18,Rules!$E$8,IF(O86&lt;=Rules!$B$19,Rules!$E$9,Rules!$E$10))))))</x:f>
      </x:c>
      <x:c r="Q86" s="21" t="str">
        <x:f>IF(B86="","",IF(K86="Done","Complete",IF(G86="","No deadline",IF(G86&lt;TODAY(),"Overdue",IF(O86&lt;=Rules!$B$17,"Imminent",IF(O86&lt;=Rules!$B$18,"Due soon","Scheduled"))))))</x:f>
      </x:c>
      <x:c r="R86" s="28" t="str">
        <x:f>IF(B86="","",IF(COUNT(H86:J86)&lt;3,"",H86*Rules!$B$6+I86*Rules!$B$7+(6-J86)*Rules!$B$8+P86*Rules!$B$9))</x:f>
      </x:c>
      <x:c r="S86" s="21" t="str">
        <x:f>IF(B86="","",IF(K86="Done","Done",IF(K86="On hold","On hold",IF(COUNT(H86:J86)&lt;3,"Needs rating",IF(L86&lt;&gt;"","Blocked",IF(Q86="Overdue","Critical",IF(R86&gt;=Rules!$B$12,"Critical",IF(R86&gt;=Rules!$B$13,"High",IF(R86&gt;=Rules!$B$14,"Medium","Low")))))))))</x:f>
      </x:c>
      <x:c r="T86" s="21" t="str">
        <x:f>IF(B86="","",IF(S86="Done","Complete",IF(S86="On hold","Review hold",IF(S86="Needs rating","Add ratings",IF(S86="Blocked",IF(Q86="Overdue","Escalate blocker","Clear blocker"),IF(Q86="Overdue","Escalate",IF(S86="Critical","Do next",IF(S86="High","Schedule this week",IF(S86="Medium","Plan","Backlog")))))))))</x:f>
      </x:c>
      <x:c r="U86" s="28" t="str">
        <x:f>IF(OR(B86="",R86="",K86="Done",K86="On hold"),"",COUNTIFS($R$8:$R$157,"&gt;"&amp;R86,$K$8:$K$157,"&lt;&gt;Done",$K$8:$K$157,"&lt;&gt;On hold")+COUNTIFS($R$8:R86,R86,$K$8:K86,"&lt;&gt;Done",$K$8:K86,"&lt;&gt;On hold"))</x:f>
      </x:c>
    </x:row>
    <x:row r="87" ht="24" customHeight="1">
      <x:c r="A87" s="20" t="str">
        <x:f>IF(B87="","","RW-"&amp;TEXT(ROW()-7,"000"))</x:f>
      </x:c>
      <x:c r="B87" s="32"/>
      <x:c r="C87" s="32"/>
      <x:c r="D87" s="32"/>
      <x:c r="E87" s="32"/>
      <x:c r="F87" s="35"/>
      <x:c r="G87" s="35"/>
      <x:c r="H87" s="36"/>
      <x:c r="I87" s="36"/>
      <x:c r="J87" s="36"/>
      <x:c r="K87" s="32"/>
      <x:c r="L87" s="32"/>
      <x:c r="M87" s="32"/>
      <x:c r="N87" s="32"/>
      <x:c r="O87" s="28" t="str">
        <x:f>IF(OR(B87="",G87=""),"",G87-TODAY())</x:f>
      </x:c>
      <x:c r="P87" s="28" t="str">
        <x:f>IF(B87="","",IF(G87="",Rules!$E$10,IF(G87&lt;TODAY(),Rules!$E$6,IF(O87&lt;=Rules!$B$17,Rules!$E$7,IF(O87&lt;=Rules!$B$18,Rules!$E$8,IF(O87&lt;=Rules!$B$19,Rules!$E$9,Rules!$E$10))))))</x:f>
      </x:c>
      <x:c r="Q87" s="21" t="str">
        <x:f>IF(B87="","",IF(K87="Done","Complete",IF(G87="","No deadline",IF(G87&lt;TODAY(),"Overdue",IF(O87&lt;=Rules!$B$17,"Imminent",IF(O87&lt;=Rules!$B$18,"Due soon","Scheduled"))))))</x:f>
      </x:c>
      <x:c r="R87" s="28" t="str">
        <x:f>IF(B87="","",IF(COUNT(H87:J87)&lt;3,"",H87*Rules!$B$6+I87*Rules!$B$7+(6-J87)*Rules!$B$8+P87*Rules!$B$9))</x:f>
      </x:c>
      <x:c r="S87" s="21" t="str">
        <x:f>IF(B87="","",IF(K87="Done","Done",IF(K87="On hold","On hold",IF(COUNT(H87:J87)&lt;3,"Needs rating",IF(L87&lt;&gt;"","Blocked",IF(Q87="Overdue","Critical",IF(R87&gt;=Rules!$B$12,"Critical",IF(R87&gt;=Rules!$B$13,"High",IF(R87&gt;=Rules!$B$14,"Medium","Low")))))))))</x:f>
      </x:c>
      <x:c r="T87" s="21" t="str">
        <x:f>IF(B87="","",IF(S87="Done","Complete",IF(S87="On hold","Review hold",IF(S87="Needs rating","Add ratings",IF(S87="Blocked",IF(Q87="Overdue","Escalate blocker","Clear blocker"),IF(Q87="Overdue","Escalate",IF(S87="Critical","Do next",IF(S87="High","Schedule this week",IF(S87="Medium","Plan","Backlog")))))))))</x:f>
      </x:c>
      <x:c r="U87" s="28" t="str">
        <x:f>IF(OR(B87="",R87="",K87="Done",K87="On hold"),"",COUNTIFS($R$8:$R$157,"&gt;"&amp;R87,$K$8:$K$157,"&lt;&gt;Done",$K$8:$K$157,"&lt;&gt;On hold")+COUNTIFS($R$8:R87,R87,$K$8:K87,"&lt;&gt;Done",$K$8:K87,"&lt;&gt;On hold"))</x:f>
      </x:c>
    </x:row>
    <x:row r="88" ht="24" customHeight="1">
      <x:c r="A88" s="20" t="str">
        <x:f>IF(B88="","","RW-"&amp;TEXT(ROW()-7,"000"))</x:f>
      </x:c>
      <x:c r="B88" s="32"/>
      <x:c r="C88" s="32"/>
      <x:c r="D88" s="32"/>
      <x:c r="E88" s="32"/>
      <x:c r="F88" s="35"/>
      <x:c r="G88" s="35"/>
      <x:c r="H88" s="36"/>
      <x:c r="I88" s="36"/>
      <x:c r="J88" s="36"/>
      <x:c r="K88" s="32"/>
      <x:c r="L88" s="32"/>
      <x:c r="M88" s="32"/>
      <x:c r="N88" s="32"/>
      <x:c r="O88" s="28" t="str">
        <x:f>IF(OR(B88="",G88=""),"",G88-TODAY())</x:f>
      </x:c>
      <x:c r="P88" s="28" t="str">
        <x:f>IF(B88="","",IF(G88="",Rules!$E$10,IF(G88&lt;TODAY(),Rules!$E$6,IF(O88&lt;=Rules!$B$17,Rules!$E$7,IF(O88&lt;=Rules!$B$18,Rules!$E$8,IF(O88&lt;=Rules!$B$19,Rules!$E$9,Rules!$E$10))))))</x:f>
      </x:c>
      <x:c r="Q88" s="21" t="str">
        <x:f>IF(B88="","",IF(K88="Done","Complete",IF(G88="","No deadline",IF(G88&lt;TODAY(),"Overdue",IF(O88&lt;=Rules!$B$17,"Imminent",IF(O88&lt;=Rules!$B$18,"Due soon","Scheduled"))))))</x:f>
      </x:c>
      <x:c r="R88" s="28" t="str">
        <x:f>IF(B88="","",IF(COUNT(H88:J88)&lt;3,"",H88*Rules!$B$6+I88*Rules!$B$7+(6-J88)*Rules!$B$8+P88*Rules!$B$9))</x:f>
      </x:c>
      <x:c r="S88" s="21" t="str">
        <x:f>IF(B88="","",IF(K88="Done","Done",IF(K88="On hold","On hold",IF(COUNT(H88:J88)&lt;3,"Needs rating",IF(L88&lt;&gt;"","Blocked",IF(Q88="Overdue","Critical",IF(R88&gt;=Rules!$B$12,"Critical",IF(R88&gt;=Rules!$B$13,"High",IF(R88&gt;=Rules!$B$14,"Medium","Low")))))))))</x:f>
      </x:c>
      <x:c r="T88" s="21" t="str">
        <x:f>IF(B88="","",IF(S88="Done","Complete",IF(S88="On hold","Review hold",IF(S88="Needs rating","Add ratings",IF(S88="Blocked",IF(Q88="Overdue","Escalate blocker","Clear blocker"),IF(Q88="Overdue","Escalate",IF(S88="Critical","Do next",IF(S88="High","Schedule this week",IF(S88="Medium","Plan","Backlog")))))))))</x:f>
      </x:c>
      <x:c r="U88" s="28" t="str">
        <x:f>IF(OR(B88="",R88="",K88="Done",K88="On hold"),"",COUNTIFS($R$8:$R$157,"&gt;"&amp;R88,$K$8:$K$157,"&lt;&gt;Done",$K$8:$K$157,"&lt;&gt;On hold")+COUNTIFS($R$8:R88,R88,$K$8:K88,"&lt;&gt;Done",$K$8:K88,"&lt;&gt;On hold"))</x:f>
      </x:c>
    </x:row>
    <x:row r="89" ht="24" customHeight="1">
      <x:c r="A89" s="20" t="str">
        <x:f>IF(B89="","","RW-"&amp;TEXT(ROW()-7,"000"))</x:f>
      </x:c>
      <x:c r="B89" s="32"/>
      <x:c r="C89" s="32"/>
      <x:c r="D89" s="32"/>
      <x:c r="E89" s="32"/>
      <x:c r="F89" s="35"/>
      <x:c r="G89" s="35"/>
      <x:c r="H89" s="36"/>
      <x:c r="I89" s="36"/>
      <x:c r="J89" s="36"/>
      <x:c r="K89" s="32"/>
      <x:c r="L89" s="32"/>
      <x:c r="M89" s="32"/>
      <x:c r="N89" s="32"/>
      <x:c r="O89" s="28" t="str">
        <x:f>IF(OR(B89="",G89=""),"",G89-TODAY())</x:f>
      </x:c>
      <x:c r="P89" s="28" t="str">
        <x:f>IF(B89="","",IF(G89="",Rules!$E$10,IF(G89&lt;TODAY(),Rules!$E$6,IF(O89&lt;=Rules!$B$17,Rules!$E$7,IF(O89&lt;=Rules!$B$18,Rules!$E$8,IF(O89&lt;=Rules!$B$19,Rules!$E$9,Rules!$E$10))))))</x:f>
      </x:c>
      <x:c r="Q89" s="21" t="str">
        <x:f>IF(B89="","",IF(K89="Done","Complete",IF(G89="","No deadline",IF(G89&lt;TODAY(),"Overdue",IF(O89&lt;=Rules!$B$17,"Imminent",IF(O89&lt;=Rules!$B$18,"Due soon","Scheduled"))))))</x:f>
      </x:c>
      <x:c r="R89" s="28" t="str">
        <x:f>IF(B89="","",IF(COUNT(H89:J89)&lt;3,"",H89*Rules!$B$6+I89*Rules!$B$7+(6-J89)*Rules!$B$8+P89*Rules!$B$9))</x:f>
      </x:c>
      <x:c r="S89" s="21" t="str">
        <x:f>IF(B89="","",IF(K89="Done","Done",IF(K89="On hold","On hold",IF(COUNT(H89:J89)&lt;3,"Needs rating",IF(L89&lt;&gt;"","Blocked",IF(Q89="Overdue","Critical",IF(R89&gt;=Rules!$B$12,"Critical",IF(R89&gt;=Rules!$B$13,"High",IF(R89&gt;=Rules!$B$14,"Medium","Low")))))))))</x:f>
      </x:c>
      <x:c r="T89" s="21" t="str">
        <x:f>IF(B89="","",IF(S89="Done","Complete",IF(S89="On hold","Review hold",IF(S89="Needs rating","Add ratings",IF(S89="Blocked",IF(Q89="Overdue","Escalate blocker","Clear blocker"),IF(Q89="Overdue","Escalate",IF(S89="Critical","Do next",IF(S89="High","Schedule this week",IF(S89="Medium","Plan","Backlog")))))))))</x:f>
      </x:c>
      <x:c r="U89" s="28" t="str">
        <x:f>IF(OR(B89="",R89="",K89="Done",K89="On hold"),"",COUNTIFS($R$8:$R$157,"&gt;"&amp;R89,$K$8:$K$157,"&lt;&gt;Done",$K$8:$K$157,"&lt;&gt;On hold")+COUNTIFS($R$8:R89,R89,$K$8:K89,"&lt;&gt;Done",$K$8:K89,"&lt;&gt;On hold"))</x:f>
      </x:c>
    </x:row>
    <x:row r="90" ht="24" customHeight="1">
      <x:c r="A90" s="20" t="str">
        <x:f>IF(B90="","","RW-"&amp;TEXT(ROW()-7,"000"))</x:f>
      </x:c>
      <x:c r="B90" s="32"/>
      <x:c r="C90" s="32"/>
      <x:c r="D90" s="32"/>
      <x:c r="E90" s="32"/>
      <x:c r="F90" s="35"/>
      <x:c r="G90" s="35"/>
      <x:c r="H90" s="36"/>
      <x:c r="I90" s="36"/>
      <x:c r="J90" s="36"/>
      <x:c r="K90" s="32"/>
      <x:c r="L90" s="32"/>
      <x:c r="M90" s="32"/>
      <x:c r="N90" s="32"/>
      <x:c r="O90" s="28" t="str">
        <x:f>IF(OR(B90="",G90=""),"",G90-TODAY())</x:f>
      </x:c>
      <x:c r="P90" s="28" t="str">
        <x:f>IF(B90="","",IF(G90="",Rules!$E$10,IF(G90&lt;TODAY(),Rules!$E$6,IF(O90&lt;=Rules!$B$17,Rules!$E$7,IF(O90&lt;=Rules!$B$18,Rules!$E$8,IF(O90&lt;=Rules!$B$19,Rules!$E$9,Rules!$E$10))))))</x:f>
      </x:c>
      <x:c r="Q90" s="21" t="str">
        <x:f>IF(B90="","",IF(K90="Done","Complete",IF(G90="","No deadline",IF(G90&lt;TODAY(),"Overdue",IF(O90&lt;=Rules!$B$17,"Imminent",IF(O90&lt;=Rules!$B$18,"Due soon","Scheduled"))))))</x:f>
      </x:c>
      <x:c r="R90" s="28" t="str">
        <x:f>IF(B90="","",IF(COUNT(H90:J90)&lt;3,"",H90*Rules!$B$6+I90*Rules!$B$7+(6-J90)*Rules!$B$8+P90*Rules!$B$9))</x:f>
      </x:c>
      <x:c r="S90" s="21" t="str">
        <x:f>IF(B90="","",IF(K90="Done","Done",IF(K90="On hold","On hold",IF(COUNT(H90:J90)&lt;3,"Needs rating",IF(L90&lt;&gt;"","Blocked",IF(Q90="Overdue","Critical",IF(R90&gt;=Rules!$B$12,"Critical",IF(R90&gt;=Rules!$B$13,"High",IF(R90&gt;=Rules!$B$14,"Medium","Low")))))))))</x:f>
      </x:c>
      <x:c r="T90" s="21" t="str">
        <x:f>IF(B90="","",IF(S90="Done","Complete",IF(S90="On hold","Review hold",IF(S90="Needs rating","Add ratings",IF(S90="Blocked",IF(Q90="Overdue","Escalate blocker","Clear blocker"),IF(Q90="Overdue","Escalate",IF(S90="Critical","Do next",IF(S90="High","Schedule this week",IF(S90="Medium","Plan","Backlog")))))))))</x:f>
      </x:c>
      <x:c r="U90" s="28" t="str">
        <x:f>IF(OR(B90="",R90="",K90="Done",K90="On hold"),"",COUNTIFS($R$8:$R$157,"&gt;"&amp;R90,$K$8:$K$157,"&lt;&gt;Done",$K$8:$K$157,"&lt;&gt;On hold")+COUNTIFS($R$8:R90,R90,$K$8:K90,"&lt;&gt;Done",$K$8:K90,"&lt;&gt;On hold"))</x:f>
      </x:c>
    </x:row>
    <x:row r="91" ht="24" customHeight="1">
      <x:c r="A91" s="20" t="str">
        <x:f>IF(B91="","","RW-"&amp;TEXT(ROW()-7,"000"))</x:f>
      </x:c>
      <x:c r="B91" s="32"/>
      <x:c r="C91" s="32"/>
      <x:c r="D91" s="32"/>
      <x:c r="E91" s="32"/>
      <x:c r="F91" s="35"/>
      <x:c r="G91" s="35"/>
      <x:c r="H91" s="36"/>
      <x:c r="I91" s="36"/>
      <x:c r="J91" s="36"/>
      <x:c r="K91" s="32"/>
      <x:c r="L91" s="32"/>
      <x:c r="M91" s="32"/>
      <x:c r="N91" s="32"/>
      <x:c r="O91" s="28" t="str">
        <x:f>IF(OR(B91="",G91=""),"",G91-TODAY())</x:f>
      </x:c>
      <x:c r="P91" s="28" t="str">
        <x:f>IF(B91="","",IF(G91="",Rules!$E$10,IF(G91&lt;TODAY(),Rules!$E$6,IF(O91&lt;=Rules!$B$17,Rules!$E$7,IF(O91&lt;=Rules!$B$18,Rules!$E$8,IF(O91&lt;=Rules!$B$19,Rules!$E$9,Rules!$E$10))))))</x:f>
      </x:c>
      <x:c r="Q91" s="21" t="str">
        <x:f>IF(B91="","",IF(K91="Done","Complete",IF(G91="","No deadline",IF(G91&lt;TODAY(),"Overdue",IF(O91&lt;=Rules!$B$17,"Imminent",IF(O91&lt;=Rules!$B$18,"Due soon","Scheduled"))))))</x:f>
      </x:c>
      <x:c r="R91" s="28" t="str">
        <x:f>IF(B91="","",IF(COUNT(H91:J91)&lt;3,"",H91*Rules!$B$6+I91*Rules!$B$7+(6-J91)*Rules!$B$8+P91*Rules!$B$9))</x:f>
      </x:c>
      <x:c r="S91" s="21" t="str">
        <x:f>IF(B91="","",IF(K91="Done","Done",IF(K91="On hold","On hold",IF(COUNT(H91:J91)&lt;3,"Needs rating",IF(L91&lt;&gt;"","Blocked",IF(Q91="Overdue","Critical",IF(R91&gt;=Rules!$B$12,"Critical",IF(R91&gt;=Rules!$B$13,"High",IF(R91&gt;=Rules!$B$14,"Medium","Low")))))))))</x:f>
      </x:c>
      <x:c r="T91" s="21" t="str">
        <x:f>IF(B91="","",IF(S91="Done","Complete",IF(S91="On hold","Review hold",IF(S91="Needs rating","Add ratings",IF(S91="Blocked",IF(Q91="Overdue","Escalate blocker","Clear blocker"),IF(Q91="Overdue","Escalate",IF(S91="Critical","Do next",IF(S91="High","Schedule this week",IF(S91="Medium","Plan","Backlog")))))))))</x:f>
      </x:c>
      <x:c r="U91" s="28" t="str">
        <x:f>IF(OR(B91="",R91="",K91="Done",K91="On hold"),"",COUNTIFS($R$8:$R$157,"&gt;"&amp;R91,$K$8:$K$157,"&lt;&gt;Done",$K$8:$K$157,"&lt;&gt;On hold")+COUNTIFS($R$8:R91,R91,$K$8:K91,"&lt;&gt;Done",$K$8:K91,"&lt;&gt;On hold"))</x:f>
      </x:c>
    </x:row>
    <x:row r="92" ht="24" customHeight="1">
      <x:c r="A92" s="20" t="str">
        <x:f>IF(B92="","","RW-"&amp;TEXT(ROW()-7,"000"))</x:f>
      </x:c>
      <x:c r="B92" s="32"/>
      <x:c r="C92" s="32"/>
      <x:c r="D92" s="32"/>
      <x:c r="E92" s="32"/>
      <x:c r="F92" s="35"/>
      <x:c r="G92" s="35"/>
      <x:c r="H92" s="36"/>
      <x:c r="I92" s="36"/>
      <x:c r="J92" s="36"/>
      <x:c r="K92" s="32"/>
      <x:c r="L92" s="32"/>
      <x:c r="M92" s="32"/>
      <x:c r="N92" s="32"/>
      <x:c r="O92" s="28" t="str">
        <x:f>IF(OR(B92="",G92=""),"",G92-TODAY())</x:f>
      </x:c>
      <x:c r="P92" s="28" t="str">
        <x:f>IF(B92="","",IF(G92="",Rules!$E$10,IF(G92&lt;TODAY(),Rules!$E$6,IF(O92&lt;=Rules!$B$17,Rules!$E$7,IF(O92&lt;=Rules!$B$18,Rules!$E$8,IF(O92&lt;=Rules!$B$19,Rules!$E$9,Rules!$E$10))))))</x:f>
      </x:c>
      <x:c r="Q92" s="21" t="str">
        <x:f>IF(B92="","",IF(K92="Done","Complete",IF(G92="","No deadline",IF(G92&lt;TODAY(),"Overdue",IF(O92&lt;=Rules!$B$17,"Imminent",IF(O92&lt;=Rules!$B$18,"Due soon","Scheduled"))))))</x:f>
      </x:c>
      <x:c r="R92" s="28" t="str">
        <x:f>IF(B92="","",IF(COUNT(H92:J92)&lt;3,"",H92*Rules!$B$6+I92*Rules!$B$7+(6-J92)*Rules!$B$8+P92*Rules!$B$9))</x:f>
      </x:c>
      <x:c r="S92" s="21" t="str">
        <x:f>IF(B92="","",IF(K92="Done","Done",IF(K92="On hold","On hold",IF(COUNT(H92:J92)&lt;3,"Needs rating",IF(L92&lt;&gt;"","Blocked",IF(Q92="Overdue","Critical",IF(R92&gt;=Rules!$B$12,"Critical",IF(R92&gt;=Rules!$B$13,"High",IF(R92&gt;=Rules!$B$14,"Medium","Low")))))))))</x:f>
      </x:c>
      <x:c r="T92" s="21" t="str">
        <x:f>IF(B92="","",IF(S92="Done","Complete",IF(S92="On hold","Review hold",IF(S92="Needs rating","Add ratings",IF(S92="Blocked",IF(Q92="Overdue","Escalate blocker","Clear blocker"),IF(Q92="Overdue","Escalate",IF(S92="Critical","Do next",IF(S92="High","Schedule this week",IF(S92="Medium","Plan","Backlog")))))))))</x:f>
      </x:c>
      <x:c r="U92" s="28" t="str">
        <x:f>IF(OR(B92="",R92="",K92="Done",K92="On hold"),"",COUNTIFS($R$8:$R$157,"&gt;"&amp;R92,$K$8:$K$157,"&lt;&gt;Done",$K$8:$K$157,"&lt;&gt;On hold")+COUNTIFS($R$8:R92,R92,$K$8:K92,"&lt;&gt;Done",$K$8:K92,"&lt;&gt;On hold"))</x:f>
      </x:c>
    </x:row>
    <x:row r="93" ht="24" customHeight="1">
      <x:c r="A93" s="20" t="str">
        <x:f>IF(B93="","","RW-"&amp;TEXT(ROW()-7,"000"))</x:f>
      </x:c>
      <x:c r="B93" s="32"/>
      <x:c r="C93" s="32"/>
      <x:c r="D93" s="32"/>
      <x:c r="E93" s="32"/>
      <x:c r="F93" s="35"/>
      <x:c r="G93" s="35"/>
      <x:c r="H93" s="36"/>
      <x:c r="I93" s="36"/>
      <x:c r="J93" s="36"/>
      <x:c r="K93" s="32"/>
      <x:c r="L93" s="32"/>
      <x:c r="M93" s="32"/>
      <x:c r="N93" s="32"/>
      <x:c r="O93" s="28" t="str">
        <x:f>IF(OR(B93="",G93=""),"",G93-TODAY())</x:f>
      </x:c>
      <x:c r="P93" s="28" t="str">
        <x:f>IF(B93="","",IF(G93="",Rules!$E$10,IF(G93&lt;TODAY(),Rules!$E$6,IF(O93&lt;=Rules!$B$17,Rules!$E$7,IF(O93&lt;=Rules!$B$18,Rules!$E$8,IF(O93&lt;=Rules!$B$19,Rules!$E$9,Rules!$E$10))))))</x:f>
      </x:c>
      <x:c r="Q93" s="21" t="str">
        <x:f>IF(B93="","",IF(K93="Done","Complete",IF(G93="","No deadline",IF(G93&lt;TODAY(),"Overdue",IF(O93&lt;=Rules!$B$17,"Imminent",IF(O93&lt;=Rules!$B$18,"Due soon","Scheduled"))))))</x:f>
      </x:c>
      <x:c r="R93" s="28" t="str">
        <x:f>IF(B93="","",IF(COUNT(H93:J93)&lt;3,"",H93*Rules!$B$6+I93*Rules!$B$7+(6-J93)*Rules!$B$8+P93*Rules!$B$9))</x:f>
      </x:c>
      <x:c r="S93" s="21" t="str">
        <x:f>IF(B93="","",IF(K93="Done","Done",IF(K93="On hold","On hold",IF(COUNT(H93:J93)&lt;3,"Needs rating",IF(L93&lt;&gt;"","Blocked",IF(Q93="Overdue","Critical",IF(R93&gt;=Rules!$B$12,"Critical",IF(R93&gt;=Rules!$B$13,"High",IF(R93&gt;=Rules!$B$14,"Medium","Low")))))))))</x:f>
      </x:c>
      <x:c r="T93" s="21" t="str">
        <x:f>IF(B93="","",IF(S93="Done","Complete",IF(S93="On hold","Review hold",IF(S93="Needs rating","Add ratings",IF(S93="Blocked",IF(Q93="Overdue","Escalate blocker","Clear blocker"),IF(Q93="Overdue","Escalate",IF(S93="Critical","Do next",IF(S93="High","Schedule this week",IF(S93="Medium","Plan","Backlog")))))))))</x:f>
      </x:c>
      <x:c r="U93" s="28" t="str">
        <x:f>IF(OR(B93="",R93="",K93="Done",K93="On hold"),"",COUNTIFS($R$8:$R$157,"&gt;"&amp;R93,$K$8:$K$157,"&lt;&gt;Done",$K$8:$K$157,"&lt;&gt;On hold")+COUNTIFS($R$8:R93,R93,$K$8:K93,"&lt;&gt;Done",$K$8:K93,"&lt;&gt;On hold"))</x:f>
      </x:c>
    </x:row>
    <x:row r="94" ht="24" customHeight="1">
      <x:c r="A94" s="20" t="str">
        <x:f>IF(B94="","","RW-"&amp;TEXT(ROW()-7,"000"))</x:f>
      </x:c>
      <x:c r="B94" s="32"/>
      <x:c r="C94" s="32"/>
      <x:c r="D94" s="32"/>
      <x:c r="E94" s="32"/>
      <x:c r="F94" s="35"/>
      <x:c r="G94" s="35"/>
      <x:c r="H94" s="36"/>
      <x:c r="I94" s="36"/>
      <x:c r="J94" s="36"/>
      <x:c r="K94" s="32"/>
      <x:c r="L94" s="32"/>
      <x:c r="M94" s="32"/>
      <x:c r="N94" s="32"/>
      <x:c r="O94" s="28" t="str">
        <x:f>IF(OR(B94="",G94=""),"",G94-TODAY())</x:f>
      </x:c>
      <x:c r="P94" s="28" t="str">
        <x:f>IF(B94="","",IF(G94="",Rules!$E$10,IF(G94&lt;TODAY(),Rules!$E$6,IF(O94&lt;=Rules!$B$17,Rules!$E$7,IF(O94&lt;=Rules!$B$18,Rules!$E$8,IF(O94&lt;=Rules!$B$19,Rules!$E$9,Rules!$E$10))))))</x:f>
      </x:c>
      <x:c r="Q94" s="21" t="str">
        <x:f>IF(B94="","",IF(K94="Done","Complete",IF(G94="","No deadline",IF(G94&lt;TODAY(),"Overdue",IF(O94&lt;=Rules!$B$17,"Imminent",IF(O94&lt;=Rules!$B$18,"Due soon","Scheduled"))))))</x:f>
      </x:c>
      <x:c r="R94" s="28" t="str">
        <x:f>IF(B94="","",IF(COUNT(H94:J94)&lt;3,"",H94*Rules!$B$6+I94*Rules!$B$7+(6-J94)*Rules!$B$8+P94*Rules!$B$9))</x:f>
      </x:c>
      <x:c r="S94" s="21" t="str">
        <x:f>IF(B94="","",IF(K94="Done","Done",IF(K94="On hold","On hold",IF(COUNT(H94:J94)&lt;3,"Needs rating",IF(L94&lt;&gt;"","Blocked",IF(Q94="Overdue","Critical",IF(R94&gt;=Rules!$B$12,"Critical",IF(R94&gt;=Rules!$B$13,"High",IF(R94&gt;=Rules!$B$14,"Medium","Low")))))))))</x:f>
      </x:c>
      <x:c r="T94" s="21" t="str">
        <x:f>IF(B94="","",IF(S94="Done","Complete",IF(S94="On hold","Review hold",IF(S94="Needs rating","Add ratings",IF(S94="Blocked",IF(Q94="Overdue","Escalate blocker","Clear blocker"),IF(Q94="Overdue","Escalate",IF(S94="Critical","Do next",IF(S94="High","Schedule this week",IF(S94="Medium","Plan","Backlog")))))))))</x:f>
      </x:c>
      <x:c r="U94" s="28" t="str">
        <x:f>IF(OR(B94="",R94="",K94="Done",K94="On hold"),"",COUNTIFS($R$8:$R$157,"&gt;"&amp;R94,$K$8:$K$157,"&lt;&gt;Done",$K$8:$K$157,"&lt;&gt;On hold")+COUNTIFS($R$8:R94,R94,$K$8:K94,"&lt;&gt;Done",$K$8:K94,"&lt;&gt;On hold"))</x:f>
      </x:c>
    </x:row>
    <x:row r="95" ht="24" customHeight="1">
      <x:c r="A95" s="20" t="str">
        <x:f>IF(B95="","","RW-"&amp;TEXT(ROW()-7,"000"))</x:f>
      </x:c>
      <x:c r="B95" s="32"/>
      <x:c r="C95" s="32"/>
      <x:c r="D95" s="32"/>
      <x:c r="E95" s="32"/>
      <x:c r="F95" s="35"/>
      <x:c r="G95" s="35"/>
      <x:c r="H95" s="36"/>
      <x:c r="I95" s="36"/>
      <x:c r="J95" s="36"/>
      <x:c r="K95" s="32"/>
      <x:c r="L95" s="32"/>
      <x:c r="M95" s="32"/>
      <x:c r="N95" s="32"/>
      <x:c r="O95" s="28" t="str">
        <x:f>IF(OR(B95="",G95=""),"",G95-TODAY())</x:f>
      </x:c>
      <x:c r="P95" s="28" t="str">
        <x:f>IF(B95="","",IF(G95="",Rules!$E$10,IF(G95&lt;TODAY(),Rules!$E$6,IF(O95&lt;=Rules!$B$17,Rules!$E$7,IF(O95&lt;=Rules!$B$18,Rules!$E$8,IF(O95&lt;=Rules!$B$19,Rules!$E$9,Rules!$E$10))))))</x:f>
      </x:c>
      <x:c r="Q95" s="21" t="str">
        <x:f>IF(B95="","",IF(K95="Done","Complete",IF(G95="","No deadline",IF(G95&lt;TODAY(),"Overdue",IF(O95&lt;=Rules!$B$17,"Imminent",IF(O95&lt;=Rules!$B$18,"Due soon","Scheduled"))))))</x:f>
      </x:c>
      <x:c r="R95" s="28" t="str">
        <x:f>IF(B95="","",IF(COUNT(H95:J95)&lt;3,"",H95*Rules!$B$6+I95*Rules!$B$7+(6-J95)*Rules!$B$8+P95*Rules!$B$9))</x:f>
      </x:c>
      <x:c r="S95" s="21" t="str">
        <x:f>IF(B95="","",IF(K95="Done","Done",IF(K95="On hold","On hold",IF(COUNT(H95:J95)&lt;3,"Needs rating",IF(L95&lt;&gt;"","Blocked",IF(Q95="Overdue","Critical",IF(R95&gt;=Rules!$B$12,"Critical",IF(R95&gt;=Rules!$B$13,"High",IF(R95&gt;=Rules!$B$14,"Medium","Low")))))))))</x:f>
      </x:c>
      <x:c r="T95" s="21" t="str">
        <x:f>IF(B95="","",IF(S95="Done","Complete",IF(S95="On hold","Review hold",IF(S95="Needs rating","Add ratings",IF(S95="Blocked",IF(Q95="Overdue","Escalate blocker","Clear blocker"),IF(Q95="Overdue","Escalate",IF(S95="Critical","Do next",IF(S95="High","Schedule this week",IF(S95="Medium","Plan","Backlog")))))))))</x:f>
      </x:c>
      <x:c r="U95" s="28" t="str">
        <x:f>IF(OR(B95="",R95="",K95="Done",K95="On hold"),"",COUNTIFS($R$8:$R$157,"&gt;"&amp;R95,$K$8:$K$157,"&lt;&gt;Done",$K$8:$K$157,"&lt;&gt;On hold")+COUNTIFS($R$8:R95,R95,$K$8:K95,"&lt;&gt;Done",$K$8:K95,"&lt;&gt;On hold"))</x:f>
      </x:c>
    </x:row>
    <x:row r="96" ht="24" customHeight="1">
      <x:c r="A96" s="20" t="str">
        <x:f>IF(B96="","","RW-"&amp;TEXT(ROW()-7,"000"))</x:f>
      </x:c>
      <x:c r="B96" s="32"/>
      <x:c r="C96" s="32"/>
      <x:c r="D96" s="32"/>
      <x:c r="E96" s="32"/>
      <x:c r="F96" s="35"/>
      <x:c r="G96" s="35"/>
      <x:c r="H96" s="36"/>
      <x:c r="I96" s="36"/>
      <x:c r="J96" s="36"/>
      <x:c r="K96" s="32"/>
      <x:c r="L96" s="32"/>
      <x:c r="M96" s="32"/>
      <x:c r="N96" s="32"/>
      <x:c r="O96" s="28" t="str">
        <x:f>IF(OR(B96="",G96=""),"",G96-TODAY())</x:f>
      </x:c>
      <x:c r="P96" s="28" t="str">
        <x:f>IF(B96="","",IF(G96="",Rules!$E$10,IF(G96&lt;TODAY(),Rules!$E$6,IF(O96&lt;=Rules!$B$17,Rules!$E$7,IF(O96&lt;=Rules!$B$18,Rules!$E$8,IF(O96&lt;=Rules!$B$19,Rules!$E$9,Rules!$E$10))))))</x:f>
      </x:c>
      <x:c r="Q96" s="21" t="str">
        <x:f>IF(B96="","",IF(K96="Done","Complete",IF(G96="","No deadline",IF(G96&lt;TODAY(),"Overdue",IF(O96&lt;=Rules!$B$17,"Imminent",IF(O96&lt;=Rules!$B$18,"Due soon","Scheduled"))))))</x:f>
      </x:c>
      <x:c r="R96" s="28" t="str">
        <x:f>IF(B96="","",IF(COUNT(H96:J96)&lt;3,"",H96*Rules!$B$6+I96*Rules!$B$7+(6-J96)*Rules!$B$8+P96*Rules!$B$9))</x:f>
      </x:c>
      <x:c r="S96" s="21" t="str">
        <x:f>IF(B96="","",IF(K96="Done","Done",IF(K96="On hold","On hold",IF(COUNT(H96:J96)&lt;3,"Needs rating",IF(L96&lt;&gt;"","Blocked",IF(Q96="Overdue","Critical",IF(R96&gt;=Rules!$B$12,"Critical",IF(R96&gt;=Rules!$B$13,"High",IF(R96&gt;=Rules!$B$14,"Medium","Low")))))))))</x:f>
      </x:c>
      <x:c r="T96" s="21" t="str">
        <x:f>IF(B96="","",IF(S96="Done","Complete",IF(S96="On hold","Review hold",IF(S96="Needs rating","Add ratings",IF(S96="Blocked",IF(Q96="Overdue","Escalate blocker","Clear blocker"),IF(Q96="Overdue","Escalate",IF(S96="Critical","Do next",IF(S96="High","Schedule this week",IF(S96="Medium","Plan","Backlog")))))))))</x:f>
      </x:c>
      <x:c r="U96" s="28" t="str">
        <x:f>IF(OR(B96="",R96="",K96="Done",K96="On hold"),"",COUNTIFS($R$8:$R$157,"&gt;"&amp;R96,$K$8:$K$157,"&lt;&gt;Done",$K$8:$K$157,"&lt;&gt;On hold")+COUNTIFS($R$8:R96,R96,$K$8:K96,"&lt;&gt;Done",$K$8:K96,"&lt;&gt;On hold"))</x:f>
      </x:c>
    </x:row>
    <x:row r="97" ht="24" customHeight="1">
      <x:c r="A97" s="20" t="str">
        <x:f>IF(B97="","","RW-"&amp;TEXT(ROW()-7,"000"))</x:f>
      </x:c>
      <x:c r="B97" s="32"/>
      <x:c r="C97" s="32"/>
      <x:c r="D97" s="32"/>
      <x:c r="E97" s="32"/>
      <x:c r="F97" s="35"/>
      <x:c r="G97" s="35"/>
      <x:c r="H97" s="36"/>
      <x:c r="I97" s="36"/>
      <x:c r="J97" s="36"/>
      <x:c r="K97" s="32"/>
      <x:c r="L97" s="32"/>
      <x:c r="M97" s="32"/>
      <x:c r="N97" s="32"/>
      <x:c r="O97" s="28" t="str">
        <x:f>IF(OR(B97="",G97=""),"",G97-TODAY())</x:f>
      </x:c>
      <x:c r="P97" s="28" t="str">
        <x:f>IF(B97="","",IF(G97="",Rules!$E$10,IF(G97&lt;TODAY(),Rules!$E$6,IF(O97&lt;=Rules!$B$17,Rules!$E$7,IF(O97&lt;=Rules!$B$18,Rules!$E$8,IF(O97&lt;=Rules!$B$19,Rules!$E$9,Rules!$E$10))))))</x:f>
      </x:c>
      <x:c r="Q97" s="21" t="str">
        <x:f>IF(B97="","",IF(K97="Done","Complete",IF(G97="","No deadline",IF(G97&lt;TODAY(),"Overdue",IF(O97&lt;=Rules!$B$17,"Imminent",IF(O97&lt;=Rules!$B$18,"Due soon","Scheduled"))))))</x:f>
      </x:c>
      <x:c r="R97" s="28" t="str">
        <x:f>IF(B97="","",IF(COUNT(H97:J97)&lt;3,"",H97*Rules!$B$6+I97*Rules!$B$7+(6-J97)*Rules!$B$8+P97*Rules!$B$9))</x:f>
      </x:c>
      <x:c r="S97" s="21" t="str">
        <x:f>IF(B97="","",IF(K97="Done","Done",IF(K97="On hold","On hold",IF(COUNT(H97:J97)&lt;3,"Needs rating",IF(L97&lt;&gt;"","Blocked",IF(Q97="Overdue","Critical",IF(R97&gt;=Rules!$B$12,"Critical",IF(R97&gt;=Rules!$B$13,"High",IF(R97&gt;=Rules!$B$14,"Medium","Low")))))))))</x:f>
      </x:c>
      <x:c r="T97" s="21" t="str">
        <x:f>IF(B97="","",IF(S97="Done","Complete",IF(S97="On hold","Review hold",IF(S97="Needs rating","Add ratings",IF(S97="Blocked",IF(Q97="Overdue","Escalate blocker","Clear blocker"),IF(Q97="Overdue","Escalate",IF(S97="Critical","Do next",IF(S97="High","Schedule this week",IF(S97="Medium","Plan","Backlog")))))))))</x:f>
      </x:c>
      <x:c r="U97" s="28" t="str">
        <x:f>IF(OR(B97="",R97="",K97="Done",K97="On hold"),"",COUNTIFS($R$8:$R$157,"&gt;"&amp;R97,$K$8:$K$157,"&lt;&gt;Done",$K$8:$K$157,"&lt;&gt;On hold")+COUNTIFS($R$8:R97,R97,$K$8:K97,"&lt;&gt;Done",$K$8:K97,"&lt;&gt;On hold"))</x:f>
      </x:c>
    </x:row>
    <x:row r="98" ht="24" customHeight="1">
      <x:c r="A98" s="20" t="str">
        <x:f>IF(B98="","","RW-"&amp;TEXT(ROW()-7,"000"))</x:f>
      </x:c>
      <x:c r="B98" s="32"/>
      <x:c r="C98" s="32"/>
      <x:c r="D98" s="32"/>
      <x:c r="E98" s="32"/>
      <x:c r="F98" s="35"/>
      <x:c r="G98" s="35"/>
      <x:c r="H98" s="36"/>
      <x:c r="I98" s="36"/>
      <x:c r="J98" s="36"/>
      <x:c r="K98" s="32"/>
      <x:c r="L98" s="32"/>
      <x:c r="M98" s="32"/>
      <x:c r="N98" s="32"/>
      <x:c r="O98" s="28" t="str">
        <x:f>IF(OR(B98="",G98=""),"",G98-TODAY())</x:f>
      </x:c>
      <x:c r="P98" s="28" t="str">
        <x:f>IF(B98="","",IF(G98="",Rules!$E$10,IF(G98&lt;TODAY(),Rules!$E$6,IF(O98&lt;=Rules!$B$17,Rules!$E$7,IF(O98&lt;=Rules!$B$18,Rules!$E$8,IF(O98&lt;=Rules!$B$19,Rules!$E$9,Rules!$E$10))))))</x:f>
      </x:c>
      <x:c r="Q98" s="21" t="str">
        <x:f>IF(B98="","",IF(K98="Done","Complete",IF(G98="","No deadline",IF(G98&lt;TODAY(),"Overdue",IF(O98&lt;=Rules!$B$17,"Imminent",IF(O98&lt;=Rules!$B$18,"Due soon","Scheduled"))))))</x:f>
      </x:c>
      <x:c r="R98" s="28" t="str">
        <x:f>IF(B98="","",IF(COUNT(H98:J98)&lt;3,"",H98*Rules!$B$6+I98*Rules!$B$7+(6-J98)*Rules!$B$8+P98*Rules!$B$9))</x:f>
      </x:c>
      <x:c r="S98" s="21" t="str">
        <x:f>IF(B98="","",IF(K98="Done","Done",IF(K98="On hold","On hold",IF(COUNT(H98:J98)&lt;3,"Needs rating",IF(L98&lt;&gt;"","Blocked",IF(Q98="Overdue","Critical",IF(R98&gt;=Rules!$B$12,"Critical",IF(R98&gt;=Rules!$B$13,"High",IF(R98&gt;=Rules!$B$14,"Medium","Low")))))))))</x:f>
      </x:c>
      <x:c r="T98" s="21" t="str">
        <x:f>IF(B98="","",IF(S98="Done","Complete",IF(S98="On hold","Review hold",IF(S98="Needs rating","Add ratings",IF(S98="Blocked",IF(Q98="Overdue","Escalate blocker","Clear blocker"),IF(Q98="Overdue","Escalate",IF(S98="Critical","Do next",IF(S98="High","Schedule this week",IF(S98="Medium","Plan","Backlog")))))))))</x:f>
      </x:c>
      <x:c r="U98" s="28" t="str">
        <x:f>IF(OR(B98="",R98="",K98="Done",K98="On hold"),"",COUNTIFS($R$8:$R$157,"&gt;"&amp;R98,$K$8:$K$157,"&lt;&gt;Done",$K$8:$K$157,"&lt;&gt;On hold")+COUNTIFS($R$8:R98,R98,$K$8:K98,"&lt;&gt;Done",$K$8:K98,"&lt;&gt;On hold"))</x:f>
      </x:c>
    </x:row>
    <x:row r="99" ht="24" customHeight="1">
      <x:c r="A99" s="20" t="str">
        <x:f>IF(B99="","","RW-"&amp;TEXT(ROW()-7,"000"))</x:f>
      </x:c>
      <x:c r="B99" s="32"/>
      <x:c r="C99" s="32"/>
      <x:c r="D99" s="32"/>
      <x:c r="E99" s="32"/>
      <x:c r="F99" s="35"/>
      <x:c r="G99" s="35"/>
      <x:c r="H99" s="36"/>
      <x:c r="I99" s="36"/>
      <x:c r="J99" s="36"/>
      <x:c r="K99" s="32"/>
      <x:c r="L99" s="32"/>
      <x:c r="M99" s="32"/>
      <x:c r="N99" s="32"/>
      <x:c r="O99" s="28" t="str">
        <x:f>IF(OR(B99="",G99=""),"",G99-TODAY())</x:f>
      </x:c>
      <x:c r="P99" s="28" t="str">
        <x:f>IF(B99="","",IF(G99="",Rules!$E$10,IF(G99&lt;TODAY(),Rules!$E$6,IF(O99&lt;=Rules!$B$17,Rules!$E$7,IF(O99&lt;=Rules!$B$18,Rules!$E$8,IF(O99&lt;=Rules!$B$19,Rules!$E$9,Rules!$E$10))))))</x:f>
      </x:c>
      <x:c r="Q99" s="21" t="str">
        <x:f>IF(B99="","",IF(K99="Done","Complete",IF(G99="","No deadline",IF(G99&lt;TODAY(),"Overdue",IF(O99&lt;=Rules!$B$17,"Imminent",IF(O99&lt;=Rules!$B$18,"Due soon","Scheduled"))))))</x:f>
      </x:c>
      <x:c r="R99" s="28" t="str">
        <x:f>IF(B99="","",IF(COUNT(H99:J99)&lt;3,"",H99*Rules!$B$6+I99*Rules!$B$7+(6-J99)*Rules!$B$8+P99*Rules!$B$9))</x:f>
      </x:c>
      <x:c r="S99" s="21" t="str">
        <x:f>IF(B99="","",IF(K99="Done","Done",IF(K99="On hold","On hold",IF(COUNT(H99:J99)&lt;3,"Needs rating",IF(L99&lt;&gt;"","Blocked",IF(Q99="Overdue","Critical",IF(R99&gt;=Rules!$B$12,"Critical",IF(R99&gt;=Rules!$B$13,"High",IF(R99&gt;=Rules!$B$14,"Medium","Low")))))))))</x:f>
      </x:c>
      <x:c r="T99" s="21" t="str">
        <x:f>IF(B99="","",IF(S99="Done","Complete",IF(S99="On hold","Review hold",IF(S99="Needs rating","Add ratings",IF(S99="Blocked",IF(Q99="Overdue","Escalate blocker","Clear blocker"),IF(Q99="Overdue","Escalate",IF(S99="Critical","Do next",IF(S99="High","Schedule this week",IF(S99="Medium","Plan","Backlog")))))))))</x:f>
      </x:c>
      <x:c r="U99" s="28" t="str">
        <x:f>IF(OR(B99="",R99="",K99="Done",K99="On hold"),"",COUNTIFS($R$8:$R$157,"&gt;"&amp;R99,$K$8:$K$157,"&lt;&gt;Done",$K$8:$K$157,"&lt;&gt;On hold")+COUNTIFS($R$8:R99,R99,$K$8:K99,"&lt;&gt;Done",$K$8:K99,"&lt;&gt;On hold"))</x:f>
      </x:c>
    </x:row>
    <x:row r="100" ht="24" customHeight="1">
      <x:c r="A100" s="20" t="str">
        <x:f>IF(B100="","","RW-"&amp;TEXT(ROW()-7,"000"))</x:f>
      </x:c>
      <x:c r="B100" s="32"/>
      <x:c r="C100" s="32"/>
      <x:c r="D100" s="32"/>
      <x:c r="E100" s="32"/>
      <x:c r="F100" s="35"/>
      <x:c r="G100" s="35"/>
      <x:c r="H100" s="36"/>
      <x:c r="I100" s="36"/>
      <x:c r="J100" s="36"/>
      <x:c r="K100" s="32"/>
      <x:c r="L100" s="32"/>
      <x:c r="M100" s="32"/>
      <x:c r="N100" s="32"/>
      <x:c r="O100" s="28" t="str">
        <x:f>IF(OR(B100="",G100=""),"",G100-TODAY())</x:f>
      </x:c>
      <x:c r="P100" s="28" t="str">
        <x:f>IF(B100="","",IF(G100="",Rules!$E$10,IF(G100&lt;TODAY(),Rules!$E$6,IF(O100&lt;=Rules!$B$17,Rules!$E$7,IF(O100&lt;=Rules!$B$18,Rules!$E$8,IF(O100&lt;=Rules!$B$19,Rules!$E$9,Rules!$E$10))))))</x:f>
      </x:c>
      <x:c r="Q100" s="21" t="str">
        <x:f>IF(B100="","",IF(K100="Done","Complete",IF(G100="","No deadline",IF(G100&lt;TODAY(),"Overdue",IF(O100&lt;=Rules!$B$17,"Imminent",IF(O100&lt;=Rules!$B$18,"Due soon","Scheduled"))))))</x:f>
      </x:c>
      <x:c r="R100" s="28" t="str">
        <x:f>IF(B100="","",IF(COUNT(H100:J100)&lt;3,"",H100*Rules!$B$6+I100*Rules!$B$7+(6-J100)*Rules!$B$8+P100*Rules!$B$9))</x:f>
      </x:c>
      <x:c r="S100" s="21" t="str">
        <x:f>IF(B100="","",IF(K100="Done","Done",IF(K100="On hold","On hold",IF(COUNT(H100:J100)&lt;3,"Needs rating",IF(L100&lt;&gt;"","Blocked",IF(Q100="Overdue","Critical",IF(R100&gt;=Rules!$B$12,"Critical",IF(R100&gt;=Rules!$B$13,"High",IF(R100&gt;=Rules!$B$14,"Medium","Low")))))))))</x:f>
      </x:c>
      <x:c r="T100" s="21" t="str">
        <x:f>IF(B100="","",IF(S100="Done","Complete",IF(S100="On hold","Review hold",IF(S100="Needs rating","Add ratings",IF(S100="Blocked",IF(Q100="Overdue","Escalate blocker","Clear blocker"),IF(Q100="Overdue","Escalate",IF(S100="Critical","Do next",IF(S100="High","Schedule this week",IF(S100="Medium","Plan","Backlog")))))))))</x:f>
      </x:c>
      <x:c r="U100" s="28" t="str">
        <x:f>IF(OR(B100="",R100="",K100="Done",K100="On hold"),"",COUNTIFS($R$8:$R$157,"&gt;"&amp;R100,$K$8:$K$157,"&lt;&gt;Done",$K$8:$K$157,"&lt;&gt;On hold")+COUNTIFS($R$8:R100,R100,$K$8:K100,"&lt;&gt;Done",$K$8:K100,"&lt;&gt;On hold"))</x:f>
      </x:c>
    </x:row>
    <x:row r="101" ht="24" customHeight="1">
      <x:c r="A101" s="20" t="str">
        <x:f>IF(B101="","","RW-"&amp;TEXT(ROW()-7,"000"))</x:f>
      </x:c>
      <x:c r="B101" s="32"/>
      <x:c r="C101" s="32"/>
      <x:c r="D101" s="32"/>
      <x:c r="E101" s="32"/>
      <x:c r="F101" s="35"/>
      <x:c r="G101" s="35"/>
      <x:c r="H101" s="36"/>
      <x:c r="I101" s="36"/>
      <x:c r="J101" s="36"/>
      <x:c r="K101" s="32"/>
      <x:c r="L101" s="32"/>
      <x:c r="M101" s="32"/>
      <x:c r="N101" s="32"/>
      <x:c r="O101" s="28" t="str">
        <x:f>IF(OR(B101="",G101=""),"",G101-TODAY())</x:f>
      </x:c>
      <x:c r="P101" s="28" t="str">
        <x:f>IF(B101="","",IF(G101="",Rules!$E$10,IF(G101&lt;TODAY(),Rules!$E$6,IF(O101&lt;=Rules!$B$17,Rules!$E$7,IF(O101&lt;=Rules!$B$18,Rules!$E$8,IF(O101&lt;=Rules!$B$19,Rules!$E$9,Rules!$E$10))))))</x:f>
      </x:c>
      <x:c r="Q101" s="21" t="str">
        <x:f>IF(B101="","",IF(K101="Done","Complete",IF(G101="","No deadline",IF(G101&lt;TODAY(),"Overdue",IF(O101&lt;=Rules!$B$17,"Imminent",IF(O101&lt;=Rules!$B$18,"Due soon","Scheduled"))))))</x:f>
      </x:c>
      <x:c r="R101" s="28" t="str">
        <x:f>IF(B101="","",IF(COUNT(H101:J101)&lt;3,"",H101*Rules!$B$6+I101*Rules!$B$7+(6-J101)*Rules!$B$8+P101*Rules!$B$9))</x:f>
      </x:c>
      <x:c r="S101" s="21" t="str">
        <x:f>IF(B101="","",IF(K101="Done","Done",IF(K101="On hold","On hold",IF(COUNT(H101:J101)&lt;3,"Needs rating",IF(L101&lt;&gt;"","Blocked",IF(Q101="Overdue","Critical",IF(R101&gt;=Rules!$B$12,"Critical",IF(R101&gt;=Rules!$B$13,"High",IF(R101&gt;=Rules!$B$14,"Medium","Low")))))))))</x:f>
      </x:c>
      <x:c r="T101" s="21" t="str">
        <x:f>IF(B101="","",IF(S101="Done","Complete",IF(S101="On hold","Review hold",IF(S101="Needs rating","Add ratings",IF(S101="Blocked",IF(Q101="Overdue","Escalate blocker","Clear blocker"),IF(Q101="Overdue","Escalate",IF(S101="Critical","Do next",IF(S101="High","Schedule this week",IF(S101="Medium","Plan","Backlog")))))))))</x:f>
      </x:c>
      <x:c r="U101" s="28" t="str">
        <x:f>IF(OR(B101="",R101="",K101="Done",K101="On hold"),"",COUNTIFS($R$8:$R$157,"&gt;"&amp;R101,$K$8:$K$157,"&lt;&gt;Done",$K$8:$K$157,"&lt;&gt;On hold")+COUNTIFS($R$8:R101,R101,$K$8:K101,"&lt;&gt;Done",$K$8:K101,"&lt;&gt;On hold"))</x:f>
      </x:c>
    </x:row>
    <x:row r="102" ht="24" customHeight="1">
      <x:c r="A102" s="20" t="str">
        <x:f>IF(B102="","","RW-"&amp;TEXT(ROW()-7,"000"))</x:f>
      </x:c>
      <x:c r="B102" s="32"/>
      <x:c r="C102" s="32"/>
      <x:c r="D102" s="32"/>
      <x:c r="E102" s="32"/>
      <x:c r="F102" s="35"/>
      <x:c r="G102" s="35"/>
      <x:c r="H102" s="36"/>
      <x:c r="I102" s="36"/>
      <x:c r="J102" s="36"/>
      <x:c r="K102" s="32"/>
      <x:c r="L102" s="32"/>
      <x:c r="M102" s="32"/>
      <x:c r="N102" s="32"/>
      <x:c r="O102" s="28" t="str">
        <x:f>IF(OR(B102="",G102=""),"",G102-TODAY())</x:f>
      </x:c>
      <x:c r="P102" s="28" t="str">
        <x:f>IF(B102="","",IF(G102="",Rules!$E$10,IF(G102&lt;TODAY(),Rules!$E$6,IF(O102&lt;=Rules!$B$17,Rules!$E$7,IF(O102&lt;=Rules!$B$18,Rules!$E$8,IF(O102&lt;=Rules!$B$19,Rules!$E$9,Rules!$E$10))))))</x:f>
      </x:c>
      <x:c r="Q102" s="21" t="str">
        <x:f>IF(B102="","",IF(K102="Done","Complete",IF(G102="","No deadline",IF(G102&lt;TODAY(),"Overdue",IF(O102&lt;=Rules!$B$17,"Imminent",IF(O102&lt;=Rules!$B$18,"Due soon","Scheduled"))))))</x:f>
      </x:c>
      <x:c r="R102" s="28" t="str">
        <x:f>IF(B102="","",IF(COUNT(H102:J102)&lt;3,"",H102*Rules!$B$6+I102*Rules!$B$7+(6-J102)*Rules!$B$8+P102*Rules!$B$9))</x:f>
      </x:c>
      <x:c r="S102" s="21" t="str">
        <x:f>IF(B102="","",IF(K102="Done","Done",IF(K102="On hold","On hold",IF(COUNT(H102:J102)&lt;3,"Needs rating",IF(L102&lt;&gt;"","Blocked",IF(Q102="Overdue","Critical",IF(R102&gt;=Rules!$B$12,"Critical",IF(R102&gt;=Rules!$B$13,"High",IF(R102&gt;=Rules!$B$14,"Medium","Low")))))))))</x:f>
      </x:c>
      <x:c r="T102" s="21" t="str">
        <x:f>IF(B102="","",IF(S102="Done","Complete",IF(S102="On hold","Review hold",IF(S102="Needs rating","Add ratings",IF(S102="Blocked",IF(Q102="Overdue","Escalate blocker","Clear blocker"),IF(Q102="Overdue","Escalate",IF(S102="Critical","Do next",IF(S102="High","Schedule this week",IF(S102="Medium","Plan","Backlog")))))))))</x:f>
      </x:c>
      <x:c r="U102" s="28" t="str">
        <x:f>IF(OR(B102="",R102="",K102="Done",K102="On hold"),"",COUNTIFS($R$8:$R$157,"&gt;"&amp;R102,$K$8:$K$157,"&lt;&gt;Done",$K$8:$K$157,"&lt;&gt;On hold")+COUNTIFS($R$8:R102,R102,$K$8:K102,"&lt;&gt;Done",$K$8:K102,"&lt;&gt;On hold"))</x:f>
      </x:c>
    </x:row>
    <x:row r="103" ht="24" customHeight="1">
      <x:c r="A103" s="20" t="str">
        <x:f>IF(B103="","","RW-"&amp;TEXT(ROW()-7,"000"))</x:f>
      </x:c>
      <x:c r="B103" s="32"/>
      <x:c r="C103" s="32"/>
      <x:c r="D103" s="32"/>
      <x:c r="E103" s="32"/>
      <x:c r="F103" s="35"/>
      <x:c r="G103" s="35"/>
      <x:c r="H103" s="36"/>
      <x:c r="I103" s="36"/>
      <x:c r="J103" s="36"/>
      <x:c r="K103" s="32"/>
      <x:c r="L103" s="32"/>
      <x:c r="M103" s="32"/>
      <x:c r="N103" s="32"/>
      <x:c r="O103" s="28" t="str">
        <x:f>IF(OR(B103="",G103=""),"",G103-TODAY())</x:f>
      </x:c>
      <x:c r="P103" s="28" t="str">
        <x:f>IF(B103="","",IF(G103="",Rules!$E$10,IF(G103&lt;TODAY(),Rules!$E$6,IF(O103&lt;=Rules!$B$17,Rules!$E$7,IF(O103&lt;=Rules!$B$18,Rules!$E$8,IF(O103&lt;=Rules!$B$19,Rules!$E$9,Rules!$E$10))))))</x:f>
      </x:c>
      <x:c r="Q103" s="21" t="str">
        <x:f>IF(B103="","",IF(K103="Done","Complete",IF(G103="","No deadline",IF(G103&lt;TODAY(),"Overdue",IF(O103&lt;=Rules!$B$17,"Imminent",IF(O103&lt;=Rules!$B$18,"Due soon","Scheduled"))))))</x:f>
      </x:c>
      <x:c r="R103" s="28" t="str">
        <x:f>IF(B103="","",IF(COUNT(H103:J103)&lt;3,"",H103*Rules!$B$6+I103*Rules!$B$7+(6-J103)*Rules!$B$8+P103*Rules!$B$9))</x:f>
      </x:c>
      <x:c r="S103" s="21" t="str">
        <x:f>IF(B103="","",IF(K103="Done","Done",IF(K103="On hold","On hold",IF(COUNT(H103:J103)&lt;3,"Needs rating",IF(L103&lt;&gt;"","Blocked",IF(Q103="Overdue","Critical",IF(R103&gt;=Rules!$B$12,"Critical",IF(R103&gt;=Rules!$B$13,"High",IF(R103&gt;=Rules!$B$14,"Medium","Low")))))))))</x:f>
      </x:c>
      <x:c r="T103" s="21" t="str">
        <x:f>IF(B103="","",IF(S103="Done","Complete",IF(S103="On hold","Review hold",IF(S103="Needs rating","Add ratings",IF(S103="Blocked",IF(Q103="Overdue","Escalate blocker","Clear blocker"),IF(Q103="Overdue","Escalate",IF(S103="Critical","Do next",IF(S103="High","Schedule this week",IF(S103="Medium","Plan","Backlog")))))))))</x:f>
      </x:c>
      <x:c r="U103" s="28" t="str">
        <x:f>IF(OR(B103="",R103="",K103="Done",K103="On hold"),"",COUNTIFS($R$8:$R$157,"&gt;"&amp;R103,$K$8:$K$157,"&lt;&gt;Done",$K$8:$K$157,"&lt;&gt;On hold")+COUNTIFS($R$8:R103,R103,$K$8:K103,"&lt;&gt;Done",$K$8:K103,"&lt;&gt;On hold"))</x:f>
      </x:c>
    </x:row>
    <x:row r="104" ht="24" customHeight="1">
      <x:c r="A104" s="20" t="str">
        <x:f>IF(B104="","","RW-"&amp;TEXT(ROW()-7,"000"))</x:f>
      </x:c>
      <x:c r="B104" s="32"/>
      <x:c r="C104" s="32"/>
      <x:c r="D104" s="32"/>
      <x:c r="E104" s="32"/>
      <x:c r="F104" s="35"/>
      <x:c r="G104" s="35"/>
      <x:c r="H104" s="36"/>
      <x:c r="I104" s="36"/>
      <x:c r="J104" s="36"/>
      <x:c r="K104" s="32"/>
      <x:c r="L104" s="32"/>
      <x:c r="M104" s="32"/>
      <x:c r="N104" s="32"/>
      <x:c r="O104" s="28" t="str">
        <x:f>IF(OR(B104="",G104=""),"",G104-TODAY())</x:f>
      </x:c>
      <x:c r="P104" s="28" t="str">
        <x:f>IF(B104="","",IF(G104="",Rules!$E$10,IF(G104&lt;TODAY(),Rules!$E$6,IF(O104&lt;=Rules!$B$17,Rules!$E$7,IF(O104&lt;=Rules!$B$18,Rules!$E$8,IF(O104&lt;=Rules!$B$19,Rules!$E$9,Rules!$E$10))))))</x:f>
      </x:c>
      <x:c r="Q104" s="21" t="str">
        <x:f>IF(B104="","",IF(K104="Done","Complete",IF(G104="","No deadline",IF(G104&lt;TODAY(),"Overdue",IF(O104&lt;=Rules!$B$17,"Imminent",IF(O104&lt;=Rules!$B$18,"Due soon","Scheduled"))))))</x:f>
      </x:c>
      <x:c r="R104" s="28" t="str">
        <x:f>IF(B104="","",IF(COUNT(H104:J104)&lt;3,"",H104*Rules!$B$6+I104*Rules!$B$7+(6-J104)*Rules!$B$8+P104*Rules!$B$9))</x:f>
      </x:c>
      <x:c r="S104" s="21" t="str">
        <x:f>IF(B104="","",IF(K104="Done","Done",IF(K104="On hold","On hold",IF(COUNT(H104:J104)&lt;3,"Needs rating",IF(L104&lt;&gt;"","Blocked",IF(Q104="Overdue","Critical",IF(R104&gt;=Rules!$B$12,"Critical",IF(R104&gt;=Rules!$B$13,"High",IF(R104&gt;=Rules!$B$14,"Medium","Low")))))))))</x:f>
      </x:c>
      <x:c r="T104" s="21" t="str">
        <x:f>IF(B104="","",IF(S104="Done","Complete",IF(S104="On hold","Review hold",IF(S104="Needs rating","Add ratings",IF(S104="Blocked",IF(Q104="Overdue","Escalate blocker","Clear blocker"),IF(Q104="Overdue","Escalate",IF(S104="Critical","Do next",IF(S104="High","Schedule this week",IF(S104="Medium","Plan","Backlog")))))))))</x:f>
      </x:c>
      <x:c r="U104" s="28" t="str">
        <x:f>IF(OR(B104="",R104="",K104="Done",K104="On hold"),"",COUNTIFS($R$8:$R$157,"&gt;"&amp;R104,$K$8:$K$157,"&lt;&gt;Done",$K$8:$K$157,"&lt;&gt;On hold")+COUNTIFS($R$8:R104,R104,$K$8:K104,"&lt;&gt;Done",$K$8:K104,"&lt;&gt;On hold"))</x:f>
      </x:c>
    </x:row>
    <x:row r="105" ht="24" customHeight="1">
      <x:c r="A105" s="20" t="str">
        <x:f>IF(B105="","","RW-"&amp;TEXT(ROW()-7,"000"))</x:f>
      </x:c>
      <x:c r="B105" s="32"/>
      <x:c r="C105" s="32"/>
      <x:c r="D105" s="32"/>
      <x:c r="E105" s="32"/>
      <x:c r="F105" s="35"/>
      <x:c r="G105" s="35"/>
      <x:c r="H105" s="36"/>
      <x:c r="I105" s="36"/>
      <x:c r="J105" s="36"/>
      <x:c r="K105" s="32"/>
      <x:c r="L105" s="32"/>
      <x:c r="M105" s="32"/>
      <x:c r="N105" s="32"/>
      <x:c r="O105" s="28" t="str">
        <x:f>IF(OR(B105="",G105=""),"",G105-TODAY())</x:f>
      </x:c>
      <x:c r="P105" s="28" t="str">
        <x:f>IF(B105="","",IF(G105="",Rules!$E$10,IF(G105&lt;TODAY(),Rules!$E$6,IF(O105&lt;=Rules!$B$17,Rules!$E$7,IF(O105&lt;=Rules!$B$18,Rules!$E$8,IF(O105&lt;=Rules!$B$19,Rules!$E$9,Rules!$E$10))))))</x:f>
      </x:c>
      <x:c r="Q105" s="21" t="str">
        <x:f>IF(B105="","",IF(K105="Done","Complete",IF(G105="","No deadline",IF(G105&lt;TODAY(),"Overdue",IF(O105&lt;=Rules!$B$17,"Imminent",IF(O105&lt;=Rules!$B$18,"Due soon","Scheduled"))))))</x:f>
      </x:c>
      <x:c r="R105" s="28" t="str">
        <x:f>IF(B105="","",IF(COUNT(H105:J105)&lt;3,"",H105*Rules!$B$6+I105*Rules!$B$7+(6-J105)*Rules!$B$8+P105*Rules!$B$9))</x:f>
      </x:c>
      <x:c r="S105" s="21" t="str">
        <x:f>IF(B105="","",IF(K105="Done","Done",IF(K105="On hold","On hold",IF(COUNT(H105:J105)&lt;3,"Needs rating",IF(L105&lt;&gt;"","Blocked",IF(Q105="Overdue","Critical",IF(R105&gt;=Rules!$B$12,"Critical",IF(R105&gt;=Rules!$B$13,"High",IF(R105&gt;=Rules!$B$14,"Medium","Low")))))))))</x:f>
      </x:c>
      <x:c r="T105" s="21" t="str">
        <x:f>IF(B105="","",IF(S105="Done","Complete",IF(S105="On hold","Review hold",IF(S105="Needs rating","Add ratings",IF(S105="Blocked",IF(Q105="Overdue","Escalate blocker","Clear blocker"),IF(Q105="Overdue","Escalate",IF(S105="Critical","Do next",IF(S105="High","Schedule this week",IF(S105="Medium","Plan","Backlog")))))))))</x:f>
      </x:c>
      <x:c r="U105" s="28" t="str">
        <x:f>IF(OR(B105="",R105="",K105="Done",K105="On hold"),"",COUNTIFS($R$8:$R$157,"&gt;"&amp;R105,$K$8:$K$157,"&lt;&gt;Done",$K$8:$K$157,"&lt;&gt;On hold")+COUNTIFS($R$8:R105,R105,$K$8:K105,"&lt;&gt;Done",$K$8:K105,"&lt;&gt;On hold"))</x:f>
      </x:c>
    </x:row>
    <x:row r="106" ht="24" customHeight="1">
      <x:c r="A106" s="20" t="str">
        <x:f>IF(B106="","","RW-"&amp;TEXT(ROW()-7,"000"))</x:f>
      </x:c>
      <x:c r="B106" s="32"/>
      <x:c r="C106" s="32"/>
      <x:c r="D106" s="32"/>
      <x:c r="E106" s="32"/>
      <x:c r="F106" s="35"/>
      <x:c r="G106" s="35"/>
      <x:c r="H106" s="36"/>
      <x:c r="I106" s="36"/>
      <x:c r="J106" s="36"/>
      <x:c r="K106" s="32"/>
      <x:c r="L106" s="32"/>
      <x:c r="M106" s="32"/>
      <x:c r="N106" s="32"/>
      <x:c r="O106" s="28" t="str">
        <x:f>IF(OR(B106="",G106=""),"",G106-TODAY())</x:f>
      </x:c>
      <x:c r="P106" s="28" t="str">
        <x:f>IF(B106="","",IF(G106="",Rules!$E$10,IF(G106&lt;TODAY(),Rules!$E$6,IF(O106&lt;=Rules!$B$17,Rules!$E$7,IF(O106&lt;=Rules!$B$18,Rules!$E$8,IF(O106&lt;=Rules!$B$19,Rules!$E$9,Rules!$E$10))))))</x:f>
      </x:c>
      <x:c r="Q106" s="21" t="str">
        <x:f>IF(B106="","",IF(K106="Done","Complete",IF(G106="","No deadline",IF(G106&lt;TODAY(),"Overdue",IF(O106&lt;=Rules!$B$17,"Imminent",IF(O106&lt;=Rules!$B$18,"Due soon","Scheduled"))))))</x:f>
      </x:c>
      <x:c r="R106" s="28" t="str">
        <x:f>IF(B106="","",IF(COUNT(H106:J106)&lt;3,"",H106*Rules!$B$6+I106*Rules!$B$7+(6-J106)*Rules!$B$8+P106*Rules!$B$9))</x:f>
      </x:c>
      <x:c r="S106" s="21" t="str">
        <x:f>IF(B106="","",IF(K106="Done","Done",IF(K106="On hold","On hold",IF(COUNT(H106:J106)&lt;3,"Needs rating",IF(L106&lt;&gt;"","Blocked",IF(Q106="Overdue","Critical",IF(R106&gt;=Rules!$B$12,"Critical",IF(R106&gt;=Rules!$B$13,"High",IF(R106&gt;=Rules!$B$14,"Medium","Low")))))))))</x:f>
      </x:c>
      <x:c r="T106" s="21" t="str">
        <x:f>IF(B106="","",IF(S106="Done","Complete",IF(S106="On hold","Review hold",IF(S106="Needs rating","Add ratings",IF(S106="Blocked",IF(Q106="Overdue","Escalate blocker","Clear blocker"),IF(Q106="Overdue","Escalate",IF(S106="Critical","Do next",IF(S106="High","Schedule this week",IF(S106="Medium","Plan","Backlog")))))))))</x:f>
      </x:c>
      <x:c r="U106" s="28" t="str">
        <x:f>IF(OR(B106="",R106="",K106="Done",K106="On hold"),"",COUNTIFS($R$8:$R$157,"&gt;"&amp;R106,$K$8:$K$157,"&lt;&gt;Done",$K$8:$K$157,"&lt;&gt;On hold")+COUNTIFS($R$8:R106,R106,$K$8:K106,"&lt;&gt;Done",$K$8:K106,"&lt;&gt;On hold"))</x:f>
      </x:c>
    </x:row>
    <x:row r="107" ht="24" customHeight="1">
      <x:c r="A107" s="20" t="str">
        <x:f>IF(B107="","","RW-"&amp;TEXT(ROW()-7,"000"))</x:f>
      </x:c>
      <x:c r="B107" s="32"/>
      <x:c r="C107" s="32"/>
      <x:c r="D107" s="32"/>
      <x:c r="E107" s="32"/>
      <x:c r="F107" s="35"/>
      <x:c r="G107" s="35"/>
      <x:c r="H107" s="36"/>
      <x:c r="I107" s="36"/>
      <x:c r="J107" s="36"/>
      <x:c r="K107" s="32"/>
      <x:c r="L107" s="32"/>
      <x:c r="M107" s="32"/>
      <x:c r="N107" s="32"/>
      <x:c r="O107" s="28" t="str">
        <x:f>IF(OR(B107="",G107=""),"",G107-TODAY())</x:f>
      </x:c>
      <x:c r="P107" s="28" t="str">
        <x:f>IF(B107="","",IF(G107="",Rules!$E$10,IF(G107&lt;TODAY(),Rules!$E$6,IF(O107&lt;=Rules!$B$17,Rules!$E$7,IF(O107&lt;=Rules!$B$18,Rules!$E$8,IF(O107&lt;=Rules!$B$19,Rules!$E$9,Rules!$E$10))))))</x:f>
      </x:c>
      <x:c r="Q107" s="21" t="str">
        <x:f>IF(B107="","",IF(K107="Done","Complete",IF(G107="","No deadline",IF(G107&lt;TODAY(),"Overdue",IF(O107&lt;=Rules!$B$17,"Imminent",IF(O107&lt;=Rules!$B$18,"Due soon","Scheduled"))))))</x:f>
      </x:c>
      <x:c r="R107" s="28" t="str">
        <x:f>IF(B107="","",IF(COUNT(H107:J107)&lt;3,"",H107*Rules!$B$6+I107*Rules!$B$7+(6-J107)*Rules!$B$8+P107*Rules!$B$9))</x:f>
      </x:c>
      <x:c r="S107" s="21" t="str">
        <x:f>IF(B107="","",IF(K107="Done","Done",IF(K107="On hold","On hold",IF(COUNT(H107:J107)&lt;3,"Needs rating",IF(L107&lt;&gt;"","Blocked",IF(Q107="Overdue","Critical",IF(R107&gt;=Rules!$B$12,"Critical",IF(R107&gt;=Rules!$B$13,"High",IF(R107&gt;=Rules!$B$14,"Medium","Low")))))))))</x:f>
      </x:c>
      <x:c r="T107" s="21" t="str">
        <x:f>IF(B107="","",IF(S107="Done","Complete",IF(S107="On hold","Review hold",IF(S107="Needs rating","Add ratings",IF(S107="Blocked",IF(Q107="Overdue","Escalate blocker","Clear blocker"),IF(Q107="Overdue","Escalate",IF(S107="Critical","Do next",IF(S107="High","Schedule this week",IF(S107="Medium","Plan","Backlog")))))))))</x:f>
      </x:c>
      <x:c r="U107" s="28" t="str">
        <x:f>IF(OR(B107="",R107="",K107="Done",K107="On hold"),"",COUNTIFS($R$8:$R$157,"&gt;"&amp;R107,$K$8:$K$157,"&lt;&gt;Done",$K$8:$K$157,"&lt;&gt;On hold")+COUNTIFS($R$8:R107,R107,$K$8:K107,"&lt;&gt;Done",$K$8:K107,"&lt;&gt;On hold"))</x:f>
      </x:c>
    </x:row>
    <x:row r="108" ht="24" customHeight="1">
      <x:c r="A108" s="20" t="str">
        <x:f>IF(B108="","","RW-"&amp;TEXT(ROW()-7,"000"))</x:f>
      </x:c>
      <x:c r="B108" s="32"/>
      <x:c r="C108" s="32"/>
      <x:c r="D108" s="32"/>
      <x:c r="E108" s="32"/>
      <x:c r="F108" s="35"/>
      <x:c r="G108" s="35"/>
      <x:c r="H108" s="36"/>
      <x:c r="I108" s="36"/>
      <x:c r="J108" s="36"/>
      <x:c r="K108" s="32"/>
      <x:c r="L108" s="32"/>
      <x:c r="M108" s="32"/>
      <x:c r="N108" s="32"/>
      <x:c r="O108" s="28" t="str">
        <x:f>IF(OR(B108="",G108=""),"",G108-TODAY())</x:f>
      </x:c>
      <x:c r="P108" s="28" t="str">
        <x:f>IF(B108="","",IF(G108="",Rules!$E$10,IF(G108&lt;TODAY(),Rules!$E$6,IF(O108&lt;=Rules!$B$17,Rules!$E$7,IF(O108&lt;=Rules!$B$18,Rules!$E$8,IF(O108&lt;=Rules!$B$19,Rules!$E$9,Rules!$E$10))))))</x:f>
      </x:c>
      <x:c r="Q108" s="21" t="str">
        <x:f>IF(B108="","",IF(K108="Done","Complete",IF(G108="","No deadline",IF(G108&lt;TODAY(),"Overdue",IF(O108&lt;=Rules!$B$17,"Imminent",IF(O108&lt;=Rules!$B$18,"Due soon","Scheduled"))))))</x:f>
      </x:c>
      <x:c r="R108" s="28" t="str">
        <x:f>IF(B108="","",IF(COUNT(H108:J108)&lt;3,"",H108*Rules!$B$6+I108*Rules!$B$7+(6-J108)*Rules!$B$8+P108*Rules!$B$9))</x:f>
      </x:c>
      <x:c r="S108" s="21" t="str">
        <x:f>IF(B108="","",IF(K108="Done","Done",IF(K108="On hold","On hold",IF(COUNT(H108:J108)&lt;3,"Needs rating",IF(L108&lt;&gt;"","Blocked",IF(Q108="Overdue","Critical",IF(R108&gt;=Rules!$B$12,"Critical",IF(R108&gt;=Rules!$B$13,"High",IF(R108&gt;=Rules!$B$14,"Medium","Low")))))))))</x:f>
      </x:c>
      <x:c r="T108" s="21" t="str">
        <x:f>IF(B108="","",IF(S108="Done","Complete",IF(S108="On hold","Review hold",IF(S108="Needs rating","Add ratings",IF(S108="Blocked",IF(Q108="Overdue","Escalate blocker","Clear blocker"),IF(Q108="Overdue","Escalate",IF(S108="Critical","Do next",IF(S108="High","Schedule this week",IF(S108="Medium","Plan","Backlog")))))))))</x:f>
      </x:c>
      <x:c r="U108" s="28" t="str">
        <x:f>IF(OR(B108="",R108="",K108="Done",K108="On hold"),"",COUNTIFS($R$8:$R$157,"&gt;"&amp;R108,$K$8:$K$157,"&lt;&gt;Done",$K$8:$K$157,"&lt;&gt;On hold")+COUNTIFS($R$8:R108,R108,$K$8:K108,"&lt;&gt;Done",$K$8:K108,"&lt;&gt;On hold"))</x:f>
      </x:c>
    </x:row>
    <x:row r="109" ht="24" customHeight="1">
      <x:c r="A109" s="20" t="str">
        <x:f>IF(B109="","","RW-"&amp;TEXT(ROW()-7,"000"))</x:f>
      </x:c>
      <x:c r="B109" s="32"/>
      <x:c r="C109" s="32"/>
      <x:c r="D109" s="32"/>
      <x:c r="E109" s="32"/>
      <x:c r="F109" s="35"/>
      <x:c r="G109" s="35"/>
      <x:c r="H109" s="36"/>
      <x:c r="I109" s="36"/>
      <x:c r="J109" s="36"/>
      <x:c r="K109" s="32"/>
      <x:c r="L109" s="32"/>
      <x:c r="M109" s="32"/>
      <x:c r="N109" s="32"/>
      <x:c r="O109" s="28" t="str">
        <x:f>IF(OR(B109="",G109=""),"",G109-TODAY())</x:f>
      </x:c>
      <x:c r="P109" s="28" t="str">
        <x:f>IF(B109="","",IF(G109="",Rules!$E$10,IF(G109&lt;TODAY(),Rules!$E$6,IF(O109&lt;=Rules!$B$17,Rules!$E$7,IF(O109&lt;=Rules!$B$18,Rules!$E$8,IF(O109&lt;=Rules!$B$19,Rules!$E$9,Rules!$E$10))))))</x:f>
      </x:c>
      <x:c r="Q109" s="21" t="str">
        <x:f>IF(B109="","",IF(K109="Done","Complete",IF(G109="","No deadline",IF(G109&lt;TODAY(),"Overdue",IF(O109&lt;=Rules!$B$17,"Imminent",IF(O109&lt;=Rules!$B$18,"Due soon","Scheduled"))))))</x:f>
      </x:c>
      <x:c r="R109" s="28" t="str">
        <x:f>IF(B109="","",IF(COUNT(H109:J109)&lt;3,"",H109*Rules!$B$6+I109*Rules!$B$7+(6-J109)*Rules!$B$8+P109*Rules!$B$9))</x:f>
      </x:c>
      <x:c r="S109" s="21" t="str">
        <x:f>IF(B109="","",IF(K109="Done","Done",IF(K109="On hold","On hold",IF(COUNT(H109:J109)&lt;3,"Needs rating",IF(L109&lt;&gt;"","Blocked",IF(Q109="Overdue","Critical",IF(R109&gt;=Rules!$B$12,"Critical",IF(R109&gt;=Rules!$B$13,"High",IF(R109&gt;=Rules!$B$14,"Medium","Low")))))))))</x:f>
      </x:c>
      <x:c r="T109" s="21" t="str">
        <x:f>IF(B109="","",IF(S109="Done","Complete",IF(S109="On hold","Review hold",IF(S109="Needs rating","Add ratings",IF(S109="Blocked",IF(Q109="Overdue","Escalate blocker","Clear blocker"),IF(Q109="Overdue","Escalate",IF(S109="Critical","Do next",IF(S109="High","Schedule this week",IF(S109="Medium","Plan","Backlog")))))))))</x:f>
      </x:c>
      <x:c r="U109" s="28" t="str">
        <x:f>IF(OR(B109="",R109="",K109="Done",K109="On hold"),"",COUNTIFS($R$8:$R$157,"&gt;"&amp;R109,$K$8:$K$157,"&lt;&gt;Done",$K$8:$K$157,"&lt;&gt;On hold")+COUNTIFS($R$8:R109,R109,$K$8:K109,"&lt;&gt;Done",$K$8:K109,"&lt;&gt;On hold"))</x:f>
      </x:c>
    </x:row>
    <x:row r="110" ht="24" customHeight="1">
      <x:c r="A110" s="20" t="str">
        <x:f>IF(B110="","","RW-"&amp;TEXT(ROW()-7,"000"))</x:f>
      </x:c>
      <x:c r="B110" s="32"/>
      <x:c r="C110" s="32"/>
      <x:c r="D110" s="32"/>
      <x:c r="E110" s="32"/>
      <x:c r="F110" s="35"/>
      <x:c r="G110" s="35"/>
      <x:c r="H110" s="36"/>
      <x:c r="I110" s="36"/>
      <x:c r="J110" s="36"/>
      <x:c r="K110" s="32"/>
      <x:c r="L110" s="32"/>
      <x:c r="M110" s="32"/>
      <x:c r="N110" s="32"/>
      <x:c r="O110" s="28" t="str">
        <x:f>IF(OR(B110="",G110=""),"",G110-TODAY())</x:f>
      </x:c>
      <x:c r="P110" s="28" t="str">
        <x:f>IF(B110="","",IF(G110="",Rules!$E$10,IF(G110&lt;TODAY(),Rules!$E$6,IF(O110&lt;=Rules!$B$17,Rules!$E$7,IF(O110&lt;=Rules!$B$18,Rules!$E$8,IF(O110&lt;=Rules!$B$19,Rules!$E$9,Rules!$E$10))))))</x:f>
      </x:c>
      <x:c r="Q110" s="21" t="str">
        <x:f>IF(B110="","",IF(K110="Done","Complete",IF(G110="","No deadline",IF(G110&lt;TODAY(),"Overdue",IF(O110&lt;=Rules!$B$17,"Imminent",IF(O110&lt;=Rules!$B$18,"Due soon","Scheduled"))))))</x:f>
      </x:c>
      <x:c r="R110" s="28" t="str">
        <x:f>IF(B110="","",IF(COUNT(H110:J110)&lt;3,"",H110*Rules!$B$6+I110*Rules!$B$7+(6-J110)*Rules!$B$8+P110*Rules!$B$9))</x:f>
      </x:c>
      <x:c r="S110" s="21" t="str">
        <x:f>IF(B110="","",IF(K110="Done","Done",IF(K110="On hold","On hold",IF(COUNT(H110:J110)&lt;3,"Needs rating",IF(L110&lt;&gt;"","Blocked",IF(Q110="Overdue","Critical",IF(R110&gt;=Rules!$B$12,"Critical",IF(R110&gt;=Rules!$B$13,"High",IF(R110&gt;=Rules!$B$14,"Medium","Low")))))))))</x:f>
      </x:c>
      <x:c r="T110" s="21" t="str">
        <x:f>IF(B110="","",IF(S110="Done","Complete",IF(S110="On hold","Review hold",IF(S110="Needs rating","Add ratings",IF(S110="Blocked",IF(Q110="Overdue","Escalate blocker","Clear blocker"),IF(Q110="Overdue","Escalate",IF(S110="Critical","Do next",IF(S110="High","Schedule this week",IF(S110="Medium","Plan","Backlog")))))))))</x:f>
      </x:c>
      <x:c r="U110" s="28" t="str">
        <x:f>IF(OR(B110="",R110="",K110="Done",K110="On hold"),"",COUNTIFS($R$8:$R$157,"&gt;"&amp;R110,$K$8:$K$157,"&lt;&gt;Done",$K$8:$K$157,"&lt;&gt;On hold")+COUNTIFS($R$8:R110,R110,$K$8:K110,"&lt;&gt;Done",$K$8:K110,"&lt;&gt;On hold"))</x:f>
      </x:c>
    </x:row>
    <x:row r="111" ht="24" customHeight="1">
      <x:c r="A111" s="20" t="str">
        <x:f>IF(B111="","","RW-"&amp;TEXT(ROW()-7,"000"))</x:f>
      </x:c>
      <x:c r="B111" s="32"/>
      <x:c r="C111" s="32"/>
      <x:c r="D111" s="32"/>
      <x:c r="E111" s="32"/>
      <x:c r="F111" s="35"/>
      <x:c r="G111" s="35"/>
      <x:c r="H111" s="36"/>
      <x:c r="I111" s="36"/>
      <x:c r="J111" s="36"/>
      <x:c r="K111" s="32"/>
      <x:c r="L111" s="32"/>
      <x:c r="M111" s="32"/>
      <x:c r="N111" s="32"/>
      <x:c r="O111" s="28" t="str">
        <x:f>IF(OR(B111="",G111=""),"",G111-TODAY())</x:f>
      </x:c>
      <x:c r="P111" s="28" t="str">
        <x:f>IF(B111="","",IF(G111="",Rules!$E$10,IF(G111&lt;TODAY(),Rules!$E$6,IF(O111&lt;=Rules!$B$17,Rules!$E$7,IF(O111&lt;=Rules!$B$18,Rules!$E$8,IF(O111&lt;=Rules!$B$19,Rules!$E$9,Rules!$E$10))))))</x:f>
      </x:c>
      <x:c r="Q111" s="21" t="str">
        <x:f>IF(B111="","",IF(K111="Done","Complete",IF(G111="","No deadline",IF(G111&lt;TODAY(),"Overdue",IF(O111&lt;=Rules!$B$17,"Imminent",IF(O111&lt;=Rules!$B$18,"Due soon","Scheduled"))))))</x:f>
      </x:c>
      <x:c r="R111" s="28" t="str">
        <x:f>IF(B111="","",IF(COUNT(H111:J111)&lt;3,"",H111*Rules!$B$6+I111*Rules!$B$7+(6-J111)*Rules!$B$8+P111*Rules!$B$9))</x:f>
      </x:c>
      <x:c r="S111" s="21" t="str">
        <x:f>IF(B111="","",IF(K111="Done","Done",IF(K111="On hold","On hold",IF(COUNT(H111:J111)&lt;3,"Needs rating",IF(L111&lt;&gt;"","Blocked",IF(Q111="Overdue","Critical",IF(R111&gt;=Rules!$B$12,"Critical",IF(R111&gt;=Rules!$B$13,"High",IF(R111&gt;=Rules!$B$14,"Medium","Low")))))))))</x:f>
      </x:c>
      <x:c r="T111" s="21" t="str">
        <x:f>IF(B111="","",IF(S111="Done","Complete",IF(S111="On hold","Review hold",IF(S111="Needs rating","Add ratings",IF(S111="Blocked",IF(Q111="Overdue","Escalate blocker","Clear blocker"),IF(Q111="Overdue","Escalate",IF(S111="Critical","Do next",IF(S111="High","Schedule this week",IF(S111="Medium","Plan","Backlog")))))))))</x:f>
      </x:c>
      <x:c r="U111" s="28" t="str">
        <x:f>IF(OR(B111="",R111="",K111="Done",K111="On hold"),"",COUNTIFS($R$8:$R$157,"&gt;"&amp;R111,$K$8:$K$157,"&lt;&gt;Done",$K$8:$K$157,"&lt;&gt;On hold")+COUNTIFS($R$8:R111,R111,$K$8:K111,"&lt;&gt;Done",$K$8:K111,"&lt;&gt;On hold"))</x:f>
      </x:c>
    </x:row>
    <x:row r="112" ht="24" customHeight="1">
      <x:c r="A112" s="20" t="str">
        <x:f>IF(B112="","","RW-"&amp;TEXT(ROW()-7,"000"))</x:f>
      </x:c>
      <x:c r="B112" s="32"/>
      <x:c r="C112" s="32"/>
      <x:c r="D112" s="32"/>
      <x:c r="E112" s="32"/>
      <x:c r="F112" s="35"/>
      <x:c r="G112" s="35"/>
      <x:c r="H112" s="36"/>
      <x:c r="I112" s="36"/>
      <x:c r="J112" s="36"/>
      <x:c r="K112" s="32"/>
      <x:c r="L112" s="32"/>
      <x:c r="M112" s="32"/>
      <x:c r="N112" s="32"/>
      <x:c r="O112" s="28" t="str">
        <x:f>IF(OR(B112="",G112=""),"",G112-TODAY())</x:f>
      </x:c>
      <x:c r="P112" s="28" t="str">
        <x:f>IF(B112="","",IF(G112="",Rules!$E$10,IF(G112&lt;TODAY(),Rules!$E$6,IF(O112&lt;=Rules!$B$17,Rules!$E$7,IF(O112&lt;=Rules!$B$18,Rules!$E$8,IF(O112&lt;=Rules!$B$19,Rules!$E$9,Rules!$E$10))))))</x:f>
      </x:c>
      <x:c r="Q112" s="21" t="str">
        <x:f>IF(B112="","",IF(K112="Done","Complete",IF(G112="","No deadline",IF(G112&lt;TODAY(),"Overdue",IF(O112&lt;=Rules!$B$17,"Imminent",IF(O112&lt;=Rules!$B$18,"Due soon","Scheduled"))))))</x:f>
      </x:c>
      <x:c r="R112" s="28" t="str">
        <x:f>IF(B112="","",IF(COUNT(H112:J112)&lt;3,"",H112*Rules!$B$6+I112*Rules!$B$7+(6-J112)*Rules!$B$8+P112*Rules!$B$9))</x:f>
      </x:c>
      <x:c r="S112" s="21" t="str">
        <x:f>IF(B112="","",IF(K112="Done","Done",IF(K112="On hold","On hold",IF(COUNT(H112:J112)&lt;3,"Needs rating",IF(L112&lt;&gt;"","Blocked",IF(Q112="Overdue","Critical",IF(R112&gt;=Rules!$B$12,"Critical",IF(R112&gt;=Rules!$B$13,"High",IF(R112&gt;=Rules!$B$14,"Medium","Low")))))))))</x:f>
      </x:c>
      <x:c r="T112" s="21" t="str">
        <x:f>IF(B112="","",IF(S112="Done","Complete",IF(S112="On hold","Review hold",IF(S112="Needs rating","Add ratings",IF(S112="Blocked",IF(Q112="Overdue","Escalate blocker","Clear blocker"),IF(Q112="Overdue","Escalate",IF(S112="Critical","Do next",IF(S112="High","Schedule this week",IF(S112="Medium","Plan","Backlog")))))))))</x:f>
      </x:c>
      <x:c r="U112" s="28" t="str">
        <x:f>IF(OR(B112="",R112="",K112="Done",K112="On hold"),"",COUNTIFS($R$8:$R$157,"&gt;"&amp;R112,$K$8:$K$157,"&lt;&gt;Done",$K$8:$K$157,"&lt;&gt;On hold")+COUNTIFS($R$8:R112,R112,$K$8:K112,"&lt;&gt;Done",$K$8:K112,"&lt;&gt;On hold"))</x:f>
      </x:c>
    </x:row>
    <x:row r="113" ht="24" customHeight="1">
      <x:c r="A113" s="20" t="str">
        <x:f>IF(B113="","","RW-"&amp;TEXT(ROW()-7,"000"))</x:f>
      </x:c>
      <x:c r="B113" s="32"/>
      <x:c r="C113" s="32"/>
      <x:c r="D113" s="32"/>
      <x:c r="E113" s="32"/>
      <x:c r="F113" s="35"/>
      <x:c r="G113" s="35"/>
      <x:c r="H113" s="36"/>
      <x:c r="I113" s="36"/>
      <x:c r="J113" s="36"/>
      <x:c r="K113" s="32"/>
      <x:c r="L113" s="32"/>
      <x:c r="M113" s="32"/>
      <x:c r="N113" s="32"/>
      <x:c r="O113" s="28" t="str">
        <x:f>IF(OR(B113="",G113=""),"",G113-TODAY())</x:f>
      </x:c>
      <x:c r="P113" s="28" t="str">
        <x:f>IF(B113="","",IF(G113="",Rules!$E$10,IF(G113&lt;TODAY(),Rules!$E$6,IF(O113&lt;=Rules!$B$17,Rules!$E$7,IF(O113&lt;=Rules!$B$18,Rules!$E$8,IF(O113&lt;=Rules!$B$19,Rules!$E$9,Rules!$E$10))))))</x:f>
      </x:c>
      <x:c r="Q113" s="21" t="str">
        <x:f>IF(B113="","",IF(K113="Done","Complete",IF(G113="","No deadline",IF(G113&lt;TODAY(),"Overdue",IF(O113&lt;=Rules!$B$17,"Imminent",IF(O113&lt;=Rules!$B$18,"Due soon","Scheduled"))))))</x:f>
      </x:c>
      <x:c r="R113" s="28" t="str">
        <x:f>IF(B113="","",IF(COUNT(H113:J113)&lt;3,"",H113*Rules!$B$6+I113*Rules!$B$7+(6-J113)*Rules!$B$8+P113*Rules!$B$9))</x:f>
      </x:c>
      <x:c r="S113" s="21" t="str">
        <x:f>IF(B113="","",IF(K113="Done","Done",IF(K113="On hold","On hold",IF(COUNT(H113:J113)&lt;3,"Needs rating",IF(L113&lt;&gt;"","Blocked",IF(Q113="Overdue","Critical",IF(R113&gt;=Rules!$B$12,"Critical",IF(R113&gt;=Rules!$B$13,"High",IF(R113&gt;=Rules!$B$14,"Medium","Low")))))))))</x:f>
      </x:c>
      <x:c r="T113" s="21" t="str">
        <x:f>IF(B113="","",IF(S113="Done","Complete",IF(S113="On hold","Review hold",IF(S113="Needs rating","Add ratings",IF(S113="Blocked",IF(Q113="Overdue","Escalate blocker","Clear blocker"),IF(Q113="Overdue","Escalate",IF(S113="Critical","Do next",IF(S113="High","Schedule this week",IF(S113="Medium","Plan","Backlog")))))))))</x:f>
      </x:c>
      <x:c r="U113" s="28" t="str">
        <x:f>IF(OR(B113="",R113="",K113="Done",K113="On hold"),"",COUNTIFS($R$8:$R$157,"&gt;"&amp;R113,$K$8:$K$157,"&lt;&gt;Done",$K$8:$K$157,"&lt;&gt;On hold")+COUNTIFS($R$8:R113,R113,$K$8:K113,"&lt;&gt;Done",$K$8:K113,"&lt;&gt;On hold"))</x:f>
      </x:c>
    </x:row>
    <x:row r="114" ht="24" customHeight="1">
      <x:c r="A114" s="20" t="str">
        <x:f>IF(B114="","","RW-"&amp;TEXT(ROW()-7,"000"))</x:f>
      </x:c>
      <x:c r="B114" s="32"/>
      <x:c r="C114" s="32"/>
      <x:c r="D114" s="32"/>
      <x:c r="E114" s="32"/>
      <x:c r="F114" s="35"/>
      <x:c r="G114" s="35"/>
      <x:c r="H114" s="36"/>
      <x:c r="I114" s="36"/>
      <x:c r="J114" s="36"/>
      <x:c r="K114" s="32"/>
      <x:c r="L114" s="32"/>
      <x:c r="M114" s="32"/>
      <x:c r="N114" s="32"/>
      <x:c r="O114" s="28" t="str">
        <x:f>IF(OR(B114="",G114=""),"",G114-TODAY())</x:f>
      </x:c>
      <x:c r="P114" s="28" t="str">
        <x:f>IF(B114="","",IF(G114="",Rules!$E$10,IF(G114&lt;TODAY(),Rules!$E$6,IF(O114&lt;=Rules!$B$17,Rules!$E$7,IF(O114&lt;=Rules!$B$18,Rules!$E$8,IF(O114&lt;=Rules!$B$19,Rules!$E$9,Rules!$E$10))))))</x:f>
      </x:c>
      <x:c r="Q114" s="21" t="str">
        <x:f>IF(B114="","",IF(K114="Done","Complete",IF(G114="","No deadline",IF(G114&lt;TODAY(),"Overdue",IF(O114&lt;=Rules!$B$17,"Imminent",IF(O114&lt;=Rules!$B$18,"Due soon","Scheduled"))))))</x:f>
      </x:c>
      <x:c r="R114" s="28" t="str">
        <x:f>IF(B114="","",IF(COUNT(H114:J114)&lt;3,"",H114*Rules!$B$6+I114*Rules!$B$7+(6-J114)*Rules!$B$8+P114*Rules!$B$9))</x:f>
      </x:c>
      <x:c r="S114" s="21" t="str">
        <x:f>IF(B114="","",IF(K114="Done","Done",IF(K114="On hold","On hold",IF(COUNT(H114:J114)&lt;3,"Needs rating",IF(L114&lt;&gt;"","Blocked",IF(Q114="Overdue","Critical",IF(R114&gt;=Rules!$B$12,"Critical",IF(R114&gt;=Rules!$B$13,"High",IF(R114&gt;=Rules!$B$14,"Medium","Low")))))))))</x:f>
      </x:c>
      <x:c r="T114" s="21" t="str">
        <x:f>IF(B114="","",IF(S114="Done","Complete",IF(S114="On hold","Review hold",IF(S114="Needs rating","Add ratings",IF(S114="Blocked",IF(Q114="Overdue","Escalate blocker","Clear blocker"),IF(Q114="Overdue","Escalate",IF(S114="Critical","Do next",IF(S114="High","Schedule this week",IF(S114="Medium","Plan","Backlog")))))))))</x:f>
      </x:c>
      <x:c r="U114" s="28" t="str">
        <x:f>IF(OR(B114="",R114="",K114="Done",K114="On hold"),"",COUNTIFS($R$8:$R$157,"&gt;"&amp;R114,$K$8:$K$157,"&lt;&gt;Done",$K$8:$K$157,"&lt;&gt;On hold")+COUNTIFS($R$8:R114,R114,$K$8:K114,"&lt;&gt;Done",$K$8:K114,"&lt;&gt;On hold"))</x:f>
      </x:c>
    </x:row>
    <x:row r="115" ht="24" customHeight="1">
      <x:c r="A115" s="20" t="str">
        <x:f>IF(B115="","","RW-"&amp;TEXT(ROW()-7,"000"))</x:f>
      </x:c>
      <x:c r="B115" s="32"/>
      <x:c r="C115" s="32"/>
      <x:c r="D115" s="32"/>
      <x:c r="E115" s="32"/>
      <x:c r="F115" s="35"/>
      <x:c r="G115" s="35"/>
      <x:c r="H115" s="36"/>
      <x:c r="I115" s="36"/>
      <x:c r="J115" s="36"/>
      <x:c r="K115" s="32"/>
      <x:c r="L115" s="32"/>
      <x:c r="M115" s="32"/>
      <x:c r="N115" s="32"/>
      <x:c r="O115" s="28" t="str">
        <x:f>IF(OR(B115="",G115=""),"",G115-TODAY())</x:f>
      </x:c>
      <x:c r="P115" s="28" t="str">
        <x:f>IF(B115="","",IF(G115="",Rules!$E$10,IF(G115&lt;TODAY(),Rules!$E$6,IF(O115&lt;=Rules!$B$17,Rules!$E$7,IF(O115&lt;=Rules!$B$18,Rules!$E$8,IF(O115&lt;=Rules!$B$19,Rules!$E$9,Rules!$E$10))))))</x:f>
      </x:c>
      <x:c r="Q115" s="21" t="str">
        <x:f>IF(B115="","",IF(K115="Done","Complete",IF(G115="","No deadline",IF(G115&lt;TODAY(),"Overdue",IF(O115&lt;=Rules!$B$17,"Imminent",IF(O115&lt;=Rules!$B$18,"Due soon","Scheduled"))))))</x:f>
      </x:c>
      <x:c r="R115" s="28" t="str">
        <x:f>IF(B115="","",IF(COUNT(H115:J115)&lt;3,"",H115*Rules!$B$6+I115*Rules!$B$7+(6-J115)*Rules!$B$8+P115*Rules!$B$9))</x:f>
      </x:c>
      <x:c r="S115" s="21" t="str">
        <x:f>IF(B115="","",IF(K115="Done","Done",IF(K115="On hold","On hold",IF(COUNT(H115:J115)&lt;3,"Needs rating",IF(L115&lt;&gt;"","Blocked",IF(Q115="Overdue","Critical",IF(R115&gt;=Rules!$B$12,"Critical",IF(R115&gt;=Rules!$B$13,"High",IF(R115&gt;=Rules!$B$14,"Medium","Low")))))))))</x:f>
      </x:c>
      <x:c r="T115" s="21" t="str">
        <x:f>IF(B115="","",IF(S115="Done","Complete",IF(S115="On hold","Review hold",IF(S115="Needs rating","Add ratings",IF(S115="Blocked",IF(Q115="Overdue","Escalate blocker","Clear blocker"),IF(Q115="Overdue","Escalate",IF(S115="Critical","Do next",IF(S115="High","Schedule this week",IF(S115="Medium","Plan","Backlog")))))))))</x:f>
      </x:c>
      <x:c r="U115" s="28" t="str">
        <x:f>IF(OR(B115="",R115="",K115="Done",K115="On hold"),"",COUNTIFS($R$8:$R$157,"&gt;"&amp;R115,$K$8:$K$157,"&lt;&gt;Done",$K$8:$K$157,"&lt;&gt;On hold")+COUNTIFS($R$8:R115,R115,$K$8:K115,"&lt;&gt;Done",$K$8:K115,"&lt;&gt;On hold"))</x:f>
      </x:c>
    </x:row>
    <x:row r="116" ht="24" customHeight="1">
      <x:c r="A116" s="20" t="str">
        <x:f>IF(B116="","","RW-"&amp;TEXT(ROW()-7,"000"))</x:f>
      </x:c>
      <x:c r="B116" s="32"/>
      <x:c r="C116" s="32"/>
      <x:c r="D116" s="32"/>
      <x:c r="E116" s="32"/>
      <x:c r="F116" s="35"/>
      <x:c r="G116" s="35"/>
      <x:c r="H116" s="36"/>
      <x:c r="I116" s="36"/>
      <x:c r="J116" s="36"/>
      <x:c r="K116" s="32"/>
      <x:c r="L116" s="32"/>
      <x:c r="M116" s="32"/>
      <x:c r="N116" s="32"/>
      <x:c r="O116" s="28" t="str">
        <x:f>IF(OR(B116="",G116=""),"",G116-TODAY())</x:f>
      </x:c>
      <x:c r="P116" s="28" t="str">
        <x:f>IF(B116="","",IF(G116="",Rules!$E$10,IF(G116&lt;TODAY(),Rules!$E$6,IF(O116&lt;=Rules!$B$17,Rules!$E$7,IF(O116&lt;=Rules!$B$18,Rules!$E$8,IF(O116&lt;=Rules!$B$19,Rules!$E$9,Rules!$E$10))))))</x:f>
      </x:c>
      <x:c r="Q116" s="21" t="str">
        <x:f>IF(B116="","",IF(K116="Done","Complete",IF(G116="","No deadline",IF(G116&lt;TODAY(),"Overdue",IF(O116&lt;=Rules!$B$17,"Imminent",IF(O116&lt;=Rules!$B$18,"Due soon","Scheduled"))))))</x:f>
      </x:c>
      <x:c r="R116" s="28" t="str">
        <x:f>IF(B116="","",IF(COUNT(H116:J116)&lt;3,"",H116*Rules!$B$6+I116*Rules!$B$7+(6-J116)*Rules!$B$8+P116*Rules!$B$9))</x:f>
      </x:c>
      <x:c r="S116" s="21" t="str">
        <x:f>IF(B116="","",IF(K116="Done","Done",IF(K116="On hold","On hold",IF(COUNT(H116:J116)&lt;3,"Needs rating",IF(L116&lt;&gt;"","Blocked",IF(Q116="Overdue","Critical",IF(R116&gt;=Rules!$B$12,"Critical",IF(R116&gt;=Rules!$B$13,"High",IF(R116&gt;=Rules!$B$14,"Medium","Low")))))))))</x:f>
      </x:c>
      <x:c r="T116" s="21" t="str">
        <x:f>IF(B116="","",IF(S116="Done","Complete",IF(S116="On hold","Review hold",IF(S116="Needs rating","Add ratings",IF(S116="Blocked",IF(Q116="Overdue","Escalate blocker","Clear blocker"),IF(Q116="Overdue","Escalate",IF(S116="Critical","Do next",IF(S116="High","Schedule this week",IF(S116="Medium","Plan","Backlog")))))))))</x:f>
      </x:c>
      <x:c r="U116" s="28" t="str">
        <x:f>IF(OR(B116="",R116="",K116="Done",K116="On hold"),"",COUNTIFS($R$8:$R$157,"&gt;"&amp;R116,$K$8:$K$157,"&lt;&gt;Done",$K$8:$K$157,"&lt;&gt;On hold")+COUNTIFS($R$8:R116,R116,$K$8:K116,"&lt;&gt;Done",$K$8:K116,"&lt;&gt;On hold"))</x:f>
      </x:c>
    </x:row>
    <x:row r="117" ht="24" customHeight="1">
      <x:c r="A117" s="20" t="str">
        <x:f>IF(B117="","","RW-"&amp;TEXT(ROW()-7,"000"))</x:f>
      </x:c>
      <x:c r="B117" s="32"/>
      <x:c r="C117" s="32"/>
      <x:c r="D117" s="32"/>
      <x:c r="E117" s="32"/>
      <x:c r="F117" s="35"/>
      <x:c r="G117" s="35"/>
      <x:c r="H117" s="36"/>
      <x:c r="I117" s="36"/>
      <x:c r="J117" s="36"/>
      <x:c r="K117" s="32"/>
      <x:c r="L117" s="32"/>
      <x:c r="M117" s="32"/>
      <x:c r="N117" s="32"/>
      <x:c r="O117" s="28" t="str">
        <x:f>IF(OR(B117="",G117=""),"",G117-TODAY())</x:f>
      </x:c>
      <x:c r="P117" s="28" t="str">
        <x:f>IF(B117="","",IF(G117="",Rules!$E$10,IF(G117&lt;TODAY(),Rules!$E$6,IF(O117&lt;=Rules!$B$17,Rules!$E$7,IF(O117&lt;=Rules!$B$18,Rules!$E$8,IF(O117&lt;=Rules!$B$19,Rules!$E$9,Rules!$E$10))))))</x:f>
      </x:c>
      <x:c r="Q117" s="21" t="str">
        <x:f>IF(B117="","",IF(K117="Done","Complete",IF(G117="","No deadline",IF(G117&lt;TODAY(),"Overdue",IF(O117&lt;=Rules!$B$17,"Imminent",IF(O117&lt;=Rules!$B$18,"Due soon","Scheduled"))))))</x:f>
      </x:c>
      <x:c r="R117" s="28" t="str">
        <x:f>IF(B117="","",IF(COUNT(H117:J117)&lt;3,"",H117*Rules!$B$6+I117*Rules!$B$7+(6-J117)*Rules!$B$8+P117*Rules!$B$9))</x:f>
      </x:c>
      <x:c r="S117" s="21" t="str">
        <x:f>IF(B117="","",IF(K117="Done","Done",IF(K117="On hold","On hold",IF(COUNT(H117:J117)&lt;3,"Needs rating",IF(L117&lt;&gt;"","Blocked",IF(Q117="Overdue","Critical",IF(R117&gt;=Rules!$B$12,"Critical",IF(R117&gt;=Rules!$B$13,"High",IF(R117&gt;=Rules!$B$14,"Medium","Low")))))))))</x:f>
      </x:c>
      <x:c r="T117" s="21" t="str">
        <x:f>IF(B117="","",IF(S117="Done","Complete",IF(S117="On hold","Review hold",IF(S117="Needs rating","Add ratings",IF(S117="Blocked",IF(Q117="Overdue","Escalate blocker","Clear blocker"),IF(Q117="Overdue","Escalate",IF(S117="Critical","Do next",IF(S117="High","Schedule this week",IF(S117="Medium","Plan","Backlog")))))))))</x:f>
      </x:c>
      <x:c r="U117" s="28" t="str">
        <x:f>IF(OR(B117="",R117="",K117="Done",K117="On hold"),"",COUNTIFS($R$8:$R$157,"&gt;"&amp;R117,$K$8:$K$157,"&lt;&gt;Done",$K$8:$K$157,"&lt;&gt;On hold")+COUNTIFS($R$8:R117,R117,$K$8:K117,"&lt;&gt;Done",$K$8:K117,"&lt;&gt;On hold"))</x:f>
      </x:c>
    </x:row>
    <x:row r="118" ht="24" customHeight="1">
      <x:c r="A118" s="20" t="str">
        <x:f>IF(B118="","","RW-"&amp;TEXT(ROW()-7,"000"))</x:f>
      </x:c>
      <x:c r="B118" s="32"/>
      <x:c r="C118" s="32"/>
      <x:c r="D118" s="32"/>
      <x:c r="E118" s="32"/>
      <x:c r="F118" s="35"/>
      <x:c r="G118" s="35"/>
      <x:c r="H118" s="36"/>
      <x:c r="I118" s="36"/>
      <x:c r="J118" s="36"/>
      <x:c r="K118" s="32"/>
      <x:c r="L118" s="32"/>
      <x:c r="M118" s="32"/>
      <x:c r="N118" s="32"/>
      <x:c r="O118" s="28" t="str">
        <x:f>IF(OR(B118="",G118=""),"",G118-TODAY())</x:f>
      </x:c>
      <x:c r="P118" s="28" t="str">
        <x:f>IF(B118="","",IF(G118="",Rules!$E$10,IF(G118&lt;TODAY(),Rules!$E$6,IF(O118&lt;=Rules!$B$17,Rules!$E$7,IF(O118&lt;=Rules!$B$18,Rules!$E$8,IF(O118&lt;=Rules!$B$19,Rules!$E$9,Rules!$E$10))))))</x:f>
      </x:c>
      <x:c r="Q118" s="21" t="str">
        <x:f>IF(B118="","",IF(K118="Done","Complete",IF(G118="","No deadline",IF(G118&lt;TODAY(),"Overdue",IF(O118&lt;=Rules!$B$17,"Imminent",IF(O118&lt;=Rules!$B$18,"Due soon","Scheduled"))))))</x:f>
      </x:c>
      <x:c r="R118" s="28" t="str">
        <x:f>IF(B118="","",IF(COUNT(H118:J118)&lt;3,"",H118*Rules!$B$6+I118*Rules!$B$7+(6-J118)*Rules!$B$8+P118*Rules!$B$9))</x:f>
      </x:c>
      <x:c r="S118" s="21" t="str">
        <x:f>IF(B118="","",IF(K118="Done","Done",IF(K118="On hold","On hold",IF(COUNT(H118:J118)&lt;3,"Needs rating",IF(L118&lt;&gt;"","Blocked",IF(Q118="Overdue","Critical",IF(R118&gt;=Rules!$B$12,"Critical",IF(R118&gt;=Rules!$B$13,"High",IF(R118&gt;=Rules!$B$14,"Medium","Low")))))))))</x:f>
      </x:c>
      <x:c r="T118" s="21" t="str">
        <x:f>IF(B118="","",IF(S118="Done","Complete",IF(S118="On hold","Review hold",IF(S118="Needs rating","Add ratings",IF(S118="Blocked",IF(Q118="Overdue","Escalate blocker","Clear blocker"),IF(Q118="Overdue","Escalate",IF(S118="Critical","Do next",IF(S118="High","Schedule this week",IF(S118="Medium","Plan","Backlog")))))))))</x:f>
      </x:c>
      <x:c r="U118" s="28" t="str">
        <x:f>IF(OR(B118="",R118="",K118="Done",K118="On hold"),"",COUNTIFS($R$8:$R$157,"&gt;"&amp;R118,$K$8:$K$157,"&lt;&gt;Done",$K$8:$K$157,"&lt;&gt;On hold")+COUNTIFS($R$8:R118,R118,$K$8:K118,"&lt;&gt;Done",$K$8:K118,"&lt;&gt;On hold"))</x:f>
      </x:c>
    </x:row>
    <x:row r="119" ht="24" customHeight="1">
      <x:c r="A119" s="20" t="str">
        <x:f>IF(B119="","","RW-"&amp;TEXT(ROW()-7,"000"))</x:f>
      </x:c>
      <x:c r="B119" s="32"/>
      <x:c r="C119" s="32"/>
      <x:c r="D119" s="32"/>
      <x:c r="E119" s="32"/>
      <x:c r="F119" s="35"/>
      <x:c r="G119" s="35"/>
      <x:c r="H119" s="36"/>
      <x:c r="I119" s="36"/>
      <x:c r="J119" s="36"/>
      <x:c r="K119" s="32"/>
      <x:c r="L119" s="32"/>
      <x:c r="M119" s="32"/>
      <x:c r="N119" s="32"/>
      <x:c r="O119" s="28" t="str">
        <x:f>IF(OR(B119="",G119=""),"",G119-TODAY())</x:f>
      </x:c>
      <x:c r="P119" s="28" t="str">
        <x:f>IF(B119="","",IF(G119="",Rules!$E$10,IF(G119&lt;TODAY(),Rules!$E$6,IF(O119&lt;=Rules!$B$17,Rules!$E$7,IF(O119&lt;=Rules!$B$18,Rules!$E$8,IF(O119&lt;=Rules!$B$19,Rules!$E$9,Rules!$E$10))))))</x:f>
      </x:c>
      <x:c r="Q119" s="21" t="str">
        <x:f>IF(B119="","",IF(K119="Done","Complete",IF(G119="","No deadline",IF(G119&lt;TODAY(),"Overdue",IF(O119&lt;=Rules!$B$17,"Imminent",IF(O119&lt;=Rules!$B$18,"Due soon","Scheduled"))))))</x:f>
      </x:c>
      <x:c r="R119" s="28" t="str">
        <x:f>IF(B119="","",IF(COUNT(H119:J119)&lt;3,"",H119*Rules!$B$6+I119*Rules!$B$7+(6-J119)*Rules!$B$8+P119*Rules!$B$9))</x:f>
      </x:c>
      <x:c r="S119" s="21" t="str">
        <x:f>IF(B119="","",IF(K119="Done","Done",IF(K119="On hold","On hold",IF(COUNT(H119:J119)&lt;3,"Needs rating",IF(L119&lt;&gt;"","Blocked",IF(Q119="Overdue","Critical",IF(R119&gt;=Rules!$B$12,"Critical",IF(R119&gt;=Rules!$B$13,"High",IF(R119&gt;=Rules!$B$14,"Medium","Low")))))))))</x:f>
      </x:c>
      <x:c r="T119" s="21" t="str">
        <x:f>IF(B119="","",IF(S119="Done","Complete",IF(S119="On hold","Review hold",IF(S119="Needs rating","Add ratings",IF(S119="Blocked",IF(Q119="Overdue","Escalate blocker","Clear blocker"),IF(Q119="Overdue","Escalate",IF(S119="Critical","Do next",IF(S119="High","Schedule this week",IF(S119="Medium","Plan","Backlog")))))))))</x:f>
      </x:c>
      <x:c r="U119" s="28" t="str">
        <x:f>IF(OR(B119="",R119="",K119="Done",K119="On hold"),"",COUNTIFS($R$8:$R$157,"&gt;"&amp;R119,$K$8:$K$157,"&lt;&gt;Done",$K$8:$K$157,"&lt;&gt;On hold")+COUNTIFS($R$8:R119,R119,$K$8:K119,"&lt;&gt;Done",$K$8:K119,"&lt;&gt;On hold"))</x:f>
      </x:c>
    </x:row>
    <x:row r="120" ht="24" customHeight="1">
      <x:c r="A120" s="20" t="str">
        <x:f>IF(B120="","","RW-"&amp;TEXT(ROW()-7,"000"))</x:f>
      </x:c>
      <x:c r="B120" s="32"/>
      <x:c r="C120" s="32"/>
      <x:c r="D120" s="32"/>
      <x:c r="E120" s="32"/>
      <x:c r="F120" s="35"/>
      <x:c r="G120" s="35"/>
      <x:c r="H120" s="36"/>
      <x:c r="I120" s="36"/>
      <x:c r="J120" s="36"/>
      <x:c r="K120" s="32"/>
      <x:c r="L120" s="32"/>
      <x:c r="M120" s="32"/>
      <x:c r="N120" s="32"/>
      <x:c r="O120" s="28" t="str">
        <x:f>IF(OR(B120="",G120=""),"",G120-TODAY())</x:f>
      </x:c>
      <x:c r="P120" s="28" t="str">
        <x:f>IF(B120="","",IF(G120="",Rules!$E$10,IF(G120&lt;TODAY(),Rules!$E$6,IF(O120&lt;=Rules!$B$17,Rules!$E$7,IF(O120&lt;=Rules!$B$18,Rules!$E$8,IF(O120&lt;=Rules!$B$19,Rules!$E$9,Rules!$E$10))))))</x:f>
      </x:c>
      <x:c r="Q120" s="21" t="str">
        <x:f>IF(B120="","",IF(K120="Done","Complete",IF(G120="","No deadline",IF(G120&lt;TODAY(),"Overdue",IF(O120&lt;=Rules!$B$17,"Imminent",IF(O120&lt;=Rules!$B$18,"Due soon","Scheduled"))))))</x:f>
      </x:c>
      <x:c r="R120" s="28" t="str">
        <x:f>IF(B120="","",IF(COUNT(H120:J120)&lt;3,"",H120*Rules!$B$6+I120*Rules!$B$7+(6-J120)*Rules!$B$8+P120*Rules!$B$9))</x:f>
      </x:c>
      <x:c r="S120" s="21" t="str">
        <x:f>IF(B120="","",IF(K120="Done","Done",IF(K120="On hold","On hold",IF(COUNT(H120:J120)&lt;3,"Needs rating",IF(L120&lt;&gt;"","Blocked",IF(Q120="Overdue","Critical",IF(R120&gt;=Rules!$B$12,"Critical",IF(R120&gt;=Rules!$B$13,"High",IF(R120&gt;=Rules!$B$14,"Medium","Low")))))))))</x:f>
      </x:c>
      <x:c r="T120" s="21" t="str">
        <x:f>IF(B120="","",IF(S120="Done","Complete",IF(S120="On hold","Review hold",IF(S120="Needs rating","Add ratings",IF(S120="Blocked",IF(Q120="Overdue","Escalate blocker","Clear blocker"),IF(Q120="Overdue","Escalate",IF(S120="Critical","Do next",IF(S120="High","Schedule this week",IF(S120="Medium","Plan","Backlog")))))))))</x:f>
      </x:c>
      <x:c r="U120" s="28" t="str">
        <x:f>IF(OR(B120="",R120="",K120="Done",K120="On hold"),"",COUNTIFS($R$8:$R$157,"&gt;"&amp;R120,$K$8:$K$157,"&lt;&gt;Done",$K$8:$K$157,"&lt;&gt;On hold")+COUNTIFS($R$8:R120,R120,$K$8:K120,"&lt;&gt;Done",$K$8:K120,"&lt;&gt;On hold"))</x:f>
      </x:c>
    </x:row>
    <x:row r="121" ht="24" customHeight="1">
      <x:c r="A121" s="20" t="str">
        <x:f>IF(B121="","","RW-"&amp;TEXT(ROW()-7,"000"))</x:f>
      </x:c>
      <x:c r="B121" s="32"/>
      <x:c r="C121" s="32"/>
      <x:c r="D121" s="32"/>
      <x:c r="E121" s="32"/>
      <x:c r="F121" s="35"/>
      <x:c r="G121" s="35"/>
      <x:c r="H121" s="36"/>
      <x:c r="I121" s="36"/>
      <x:c r="J121" s="36"/>
      <x:c r="K121" s="32"/>
      <x:c r="L121" s="32"/>
      <x:c r="M121" s="32"/>
      <x:c r="N121" s="32"/>
      <x:c r="O121" s="28" t="str">
        <x:f>IF(OR(B121="",G121=""),"",G121-TODAY())</x:f>
      </x:c>
      <x:c r="P121" s="28" t="str">
        <x:f>IF(B121="","",IF(G121="",Rules!$E$10,IF(G121&lt;TODAY(),Rules!$E$6,IF(O121&lt;=Rules!$B$17,Rules!$E$7,IF(O121&lt;=Rules!$B$18,Rules!$E$8,IF(O121&lt;=Rules!$B$19,Rules!$E$9,Rules!$E$10))))))</x:f>
      </x:c>
      <x:c r="Q121" s="21" t="str">
        <x:f>IF(B121="","",IF(K121="Done","Complete",IF(G121="","No deadline",IF(G121&lt;TODAY(),"Overdue",IF(O121&lt;=Rules!$B$17,"Imminent",IF(O121&lt;=Rules!$B$18,"Due soon","Scheduled"))))))</x:f>
      </x:c>
      <x:c r="R121" s="28" t="str">
        <x:f>IF(B121="","",IF(COUNT(H121:J121)&lt;3,"",H121*Rules!$B$6+I121*Rules!$B$7+(6-J121)*Rules!$B$8+P121*Rules!$B$9))</x:f>
      </x:c>
      <x:c r="S121" s="21" t="str">
        <x:f>IF(B121="","",IF(K121="Done","Done",IF(K121="On hold","On hold",IF(COUNT(H121:J121)&lt;3,"Needs rating",IF(L121&lt;&gt;"","Blocked",IF(Q121="Overdue","Critical",IF(R121&gt;=Rules!$B$12,"Critical",IF(R121&gt;=Rules!$B$13,"High",IF(R121&gt;=Rules!$B$14,"Medium","Low")))))))))</x:f>
      </x:c>
      <x:c r="T121" s="21" t="str">
        <x:f>IF(B121="","",IF(S121="Done","Complete",IF(S121="On hold","Review hold",IF(S121="Needs rating","Add ratings",IF(S121="Blocked",IF(Q121="Overdue","Escalate blocker","Clear blocker"),IF(Q121="Overdue","Escalate",IF(S121="Critical","Do next",IF(S121="High","Schedule this week",IF(S121="Medium","Plan","Backlog")))))))))</x:f>
      </x:c>
      <x:c r="U121" s="28" t="str">
        <x:f>IF(OR(B121="",R121="",K121="Done",K121="On hold"),"",COUNTIFS($R$8:$R$157,"&gt;"&amp;R121,$K$8:$K$157,"&lt;&gt;Done",$K$8:$K$157,"&lt;&gt;On hold")+COUNTIFS($R$8:R121,R121,$K$8:K121,"&lt;&gt;Done",$K$8:K121,"&lt;&gt;On hold"))</x:f>
      </x:c>
    </x:row>
    <x:row r="122" ht="24" customHeight="1">
      <x:c r="A122" s="20" t="str">
        <x:f>IF(B122="","","RW-"&amp;TEXT(ROW()-7,"000"))</x:f>
      </x:c>
      <x:c r="B122" s="32"/>
      <x:c r="C122" s="32"/>
      <x:c r="D122" s="32"/>
      <x:c r="E122" s="32"/>
      <x:c r="F122" s="35"/>
      <x:c r="G122" s="35"/>
      <x:c r="H122" s="36"/>
      <x:c r="I122" s="36"/>
      <x:c r="J122" s="36"/>
      <x:c r="K122" s="32"/>
      <x:c r="L122" s="32"/>
      <x:c r="M122" s="32"/>
      <x:c r="N122" s="32"/>
      <x:c r="O122" s="28" t="str">
        <x:f>IF(OR(B122="",G122=""),"",G122-TODAY())</x:f>
      </x:c>
      <x:c r="P122" s="28" t="str">
        <x:f>IF(B122="","",IF(G122="",Rules!$E$10,IF(G122&lt;TODAY(),Rules!$E$6,IF(O122&lt;=Rules!$B$17,Rules!$E$7,IF(O122&lt;=Rules!$B$18,Rules!$E$8,IF(O122&lt;=Rules!$B$19,Rules!$E$9,Rules!$E$10))))))</x:f>
      </x:c>
      <x:c r="Q122" s="21" t="str">
        <x:f>IF(B122="","",IF(K122="Done","Complete",IF(G122="","No deadline",IF(G122&lt;TODAY(),"Overdue",IF(O122&lt;=Rules!$B$17,"Imminent",IF(O122&lt;=Rules!$B$18,"Due soon","Scheduled"))))))</x:f>
      </x:c>
      <x:c r="R122" s="28" t="str">
        <x:f>IF(B122="","",IF(COUNT(H122:J122)&lt;3,"",H122*Rules!$B$6+I122*Rules!$B$7+(6-J122)*Rules!$B$8+P122*Rules!$B$9))</x:f>
      </x:c>
      <x:c r="S122" s="21" t="str">
        <x:f>IF(B122="","",IF(K122="Done","Done",IF(K122="On hold","On hold",IF(COUNT(H122:J122)&lt;3,"Needs rating",IF(L122&lt;&gt;"","Blocked",IF(Q122="Overdue","Critical",IF(R122&gt;=Rules!$B$12,"Critical",IF(R122&gt;=Rules!$B$13,"High",IF(R122&gt;=Rules!$B$14,"Medium","Low")))))))))</x:f>
      </x:c>
      <x:c r="T122" s="21" t="str">
        <x:f>IF(B122="","",IF(S122="Done","Complete",IF(S122="On hold","Review hold",IF(S122="Needs rating","Add ratings",IF(S122="Blocked",IF(Q122="Overdue","Escalate blocker","Clear blocker"),IF(Q122="Overdue","Escalate",IF(S122="Critical","Do next",IF(S122="High","Schedule this week",IF(S122="Medium","Plan","Backlog")))))))))</x:f>
      </x:c>
      <x:c r="U122" s="28" t="str">
        <x:f>IF(OR(B122="",R122="",K122="Done",K122="On hold"),"",COUNTIFS($R$8:$R$157,"&gt;"&amp;R122,$K$8:$K$157,"&lt;&gt;Done",$K$8:$K$157,"&lt;&gt;On hold")+COUNTIFS($R$8:R122,R122,$K$8:K122,"&lt;&gt;Done",$K$8:K122,"&lt;&gt;On hold"))</x:f>
      </x:c>
    </x:row>
    <x:row r="123" ht="24" customHeight="1">
      <x:c r="A123" s="20" t="str">
        <x:f>IF(B123="","","RW-"&amp;TEXT(ROW()-7,"000"))</x:f>
      </x:c>
      <x:c r="B123" s="32"/>
      <x:c r="C123" s="32"/>
      <x:c r="D123" s="32"/>
      <x:c r="E123" s="32"/>
      <x:c r="F123" s="35"/>
      <x:c r="G123" s="35"/>
      <x:c r="H123" s="36"/>
      <x:c r="I123" s="36"/>
      <x:c r="J123" s="36"/>
      <x:c r="K123" s="32"/>
      <x:c r="L123" s="32"/>
      <x:c r="M123" s="32"/>
      <x:c r="N123" s="32"/>
      <x:c r="O123" s="28" t="str">
        <x:f>IF(OR(B123="",G123=""),"",G123-TODAY())</x:f>
      </x:c>
      <x:c r="P123" s="28" t="str">
        <x:f>IF(B123="","",IF(G123="",Rules!$E$10,IF(G123&lt;TODAY(),Rules!$E$6,IF(O123&lt;=Rules!$B$17,Rules!$E$7,IF(O123&lt;=Rules!$B$18,Rules!$E$8,IF(O123&lt;=Rules!$B$19,Rules!$E$9,Rules!$E$10))))))</x:f>
      </x:c>
      <x:c r="Q123" s="21" t="str">
        <x:f>IF(B123="","",IF(K123="Done","Complete",IF(G123="","No deadline",IF(G123&lt;TODAY(),"Overdue",IF(O123&lt;=Rules!$B$17,"Imminent",IF(O123&lt;=Rules!$B$18,"Due soon","Scheduled"))))))</x:f>
      </x:c>
      <x:c r="R123" s="28" t="str">
        <x:f>IF(B123="","",IF(COUNT(H123:J123)&lt;3,"",H123*Rules!$B$6+I123*Rules!$B$7+(6-J123)*Rules!$B$8+P123*Rules!$B$9))</x:f>
      </x:c>
      <x:c r="S123" s="21" t="str">
        <x:f>IF(B123="","",IF(K123="Done","Done",IF(K123="On hold","On hold",IF(COUNT(H123:J123)&lt;3,"Needs rating",IF(L123&lt;&gt;"","Blocked",IF(Q123="Overdue","Critical",IF(R123&gt;=Rules!$B$12,"Critical",IF(R123&gt;=Rules!$B$13,"High",IF(R123&gt;=Rules!$B$14,"Medium","Low")))))))))</x:f>
      </x:c>
      <x:c r="T123" s="21" t="str">
        <x:f>IF(B123="","",IF(S123="Done","Complete",IF(S123="On hold","Review hold",IF(S123="Needs rating","Add ratings",IF(S123="Blocked",IF(Q123="Overdue","Escalate blocker","Clear blocker"),IF(Q123="Overdue","Escalate",IF(S123="Critical","Do next",IF(S123="High","Schedule this week",IF(S123="Medium","Plan","Backlog")))))))))</x:f>
      </x:c>
      <x:c r="U123" s="28" t="str">
        <x:f>IF(OR(B123="",R123="",K123="Done",K123="On hold"),"",COUNTIFS($R$8:$R$157,"&gt;"&amp;R123,$K$8:$K$157,"&lt;&gt;Done",$K$8:$K$157,"&lt;&gt;On hold")+COUNTIFS($R$8:R123,R123,$K$8:K123,"&lt;&gt;Done",$K$8:K123,"&lt;&gt;On hold"))</x:f>
      </x:c>
    </x:row>
    <x:row r="124" ht="24" customHeight="1">
      <x:c r="A124" s="20" t="str">
        <x:f>IF(B124="","","RW-"&amp;TEXT(ROW()-7,"000"))</x:f>
      </x:c>
      <x:c r="B124" s="32"/>
      <x:c r="C124" s="32"/>
      <x:c r="D124" s="32"/>
      <x:c r="E124" s="32"/>
      <x:c r="F124" s="35"/>
      <x:c r="G124" s="35"/>
      <x:c r="H124" s="36"/>
      <x:c r="I124" s="36"/>
      <x:c r="J124" s="36"/>
      <x:c r="K124" s="32"/>
      <x:c r="L124" s="32"/>
      <x:c r="M124" s="32"/>
      <x:c r="N124" s="32"/>
      <x:c r="O124" s="28" t="str">
        <x:f>IF(OR(B124="",G124=""),"",G124-TODAY())</x:f>
      </x:c>
      <x:c r="P124" s="28" t="str">
        <x:f>IF(B124="","",IF(G124="",Rules!$E$10,IF(G124&lt;TODAY(),Rules!$E$6,IF(O124&lt;=Rules!$B$17,Rules!$E$7,IF(O124&lt;=Rules!$B$18,Rules!$E$8,IF(O124&lt;=Rules!$B$19,Rules!$E$9,Rules!$E$10))))))</x:f>
      </x:c>
      <x:c r="Q124" s="21" t="str">
        <x:f>IF(B124="","",IF(K124="Done","Complete",IF(G124="","No deadline",IF(G124&lt;TODAY(),"Overdue",IF(O124&lt;=Rules!$B$17,"Imminent",IF(O124&lt;=Rules!$B$18,"Due soon","Scheduled"))))))</x:f>
      </x:c>
      <x:c r="R124" s="28" t="str">
        <x:f>IF(B124="","",IF(COUNT(H124:J124)&lt;3,"",H124*Rules!$B$6+I124*Rules!$B$7+(6-J124)*Rules!$B$8+P124*Rules!$B$9))</x:f>
      </x:c>
      <x:c r="S124" s="21" t="str">
        <x:f>IF(B124="","",IF(K124="Done","Done",IF(K124="On hold","On hold",IF(COUNT(H124:J124)&lt;3,"Needs rating",IF(L124&lt;&gt;"","Blocked",IF(Q124="Overdue","Critical",IF(R124&gt;=Rules!$B$12,"Critical",IF(R124&gt;=Rules!$B$13,"High",IF(R124&gt;=Rules!$B$14,"Medium","Low")))))))))</x:f>
      </x:c>
      <x:c r="T124" s="21" t="str">
        <x:f>IF(B124="","",IF(S124="Done","Complete",IF(S124="On hold","Review hold",IF(S124="Needs rating","Add ratings",IF(S124="Blocked",IF(Q124="Overdue","Escalate blocker","Clear blocker"),IF(Q124="Overdue","Escalate",IF(S124="Critical","Do next",IF(S124="High","Schedule this week",IF(S124="Medium","Plan","Backlog")))))))))</x:f>
      </x:c>
      <x:c r="U124" s="28" t="str">
        <x:f>IF(OR(B124="",R124="",K124="Done",K124="On hold"),"",COUNTIFS($R$8:$R$157,"&gt;"&amp;R124,$K$8:$K$157,"&lt;&gt;Done",$K$8:$K$157,"&lt;&gt;On hold")+COUNTIFS($R$8:R124,R124,$K$8:K124,"&lt;&gt;Done",$K$8:K124,"&lt;&gt;On hold"))</x:f>
      </x:c>
    </x:row>
    <x:row r="125" ht="24" customHeight="1">
      <x:c r="A125" s="20" t="str">
        <x:f>IF(B125="","","RW-"&amp;TEXT(ROW()-7,"000"))</x:f>
      </x:c>
      <x:c r="B125" s="32"/>
      <x:c r="C125" s="32"/>
      <x:c r="D125" s="32"/>
      <x:c r="E125" s="32"/>
      <x:c r="F125" s="35"/>
      <x:c r="G125" s="35"/>
      <x:c r="H125" s="36"/>
      <x:c r="I125" s="36"/>
      <x:c r="J125" s="36"/>
      <x:c r="K125" s="32"/>
      <x:c r="L125" s="32"/>
      <x:c r="M125" s="32"/>
      <x:c r="N125" s="32"/>
      <x:c r="O125" s="28" t="str">
        <x:f>IF(OR(B125="",G125=""),"",G125-TODAY())</x:f>
      </x:c>
      <x:c r="P125" s="28" t="str">
        <x:f>IF(B125="","",IF(G125="",Rules!$E$10,IF(G125&lt;TODAY(),Rules!$E$6,IF(O125&lt;=Rules!$B$17,Rules!$E$7,IF(O125&lt;=Rules!$B$18,Rules!$E$8,IF(O125&lt;=Rules!$B$19,Rules!$E$9,Rules!$E$10))))))</x:f>
      </x:c>
      <x:c r="Q125" s="21" t="str">
        <x:f>IF(B125="","",IF(K125="Done","Complete",IF(G125="","No deadline",IF(G125&lt;TODAY(),"Overdue",IF(O125&lt;=Rules!$B$17,"Imminent",IF(O125&lt;=Rules!$B$18,"Due soon","Scheduled"))))))</x:f>
      </x:c>
      <x:c r="R125" s="28" t="str">
        <x:f>IF(B125="","",IF(COUNT(H125:J125)&lt;3,"",H125*Rules!$B$6+I125*Rules!$B$7+(6-J125)*Rules!$B$8+P125*Rules!$B$9))</x:f>
      </x:c>
      <x:c r="S125" s="21" t="str">
        <x:f>IF(B125="","",IF(K125="Done","Done",IF(K125="On hold","On hold",IF(COUNT(H125:J125)&lt;3,"Needs rating",IF(L125&lt;&gt;"","Blocked",IF(Q125="Overdue","Critical",IF(R125&gt;=Rules!$B$12,"Critical",IF(R125&gt;=Rules!$B$13,"High",IF(R125&gt;=Rules!$B$14,"Medium","Low")))))))))</x:f>
      </x:c>
      <x:c r="T125" s="21" t="str">
        <x:f>IF(B125="","",IF(S125="Done","Complete",IF(S125="On hold","Review hold",IF(S125="Needs rating","Add ratings",IF(S125="Blocked",IF(Q125="Overdue","Escalate blocker","Clear blocker"),IF(Q125="Overdue","Escalate",IF(S125="Critical","Do next",IF(S125="High","Schedule this week",IF(S125="Medium","Plan","Backlog")))))))))</x:f>
      </x:c>
      <x:c r="U125" s="28" t="str">
        <x:f>IF(OR(B125="",R125="",K125="Done",K125="On hold"),"",COUNTIFS($R$8:$R$157,"&gt;"&amp;R125,$K$8:$K$157,"&lt;&gt;Done",$K$8:$K$157,"&lt;&gt;On hold")+COUNTIFS($R$8:R125,R125,$K$8:K125,"&lt;&gt;Done",$K$8:K125,"&lt;&gt;On hold"))</x:f>
      </x:c>
    </x:row>
    <x:row r="126" ht="24" customHeight="1">
      <x:c r="A126" s="20" t="str">
        <x:f>IF(B126="","","RW-"&amp;TEXT(ROW()-7,"000"))</x:f>
      </x:c>
      <x:c r="B126" s="32"/>
      <x:c r="C126" s="32"/>
      <x:c r="D126" s="32"/>
      <x:c r="E126" s="32"/>
      <x:c r="F126" s="35"/>
      <x:c r="G126" s="35"/>
      <x:c r="H126" s="36"/>
      <x:c r="I126" s="36"/>
      <x:c r="J126" s="36"/>
      <x:c r="K126" s="32"/>
      <x:c r="L126" s="32"/>
      <x:c r="M126" s="32"/>
      <x:c r="N126" s="32"/>
      <x:c r="O126" s="28" t="str">
        <x:f>IF(OR(B126="",G126=""),"",G126-TODAY())</x:f>
      </x:c>
      <x:c r="P126" s="28" t="str">
        <x:f>IF(B126="","",IF(G126="",Rules!$E$10,IF(G126&lt;TODAY(),Rules!$E$6,IF(O126&lt;=Rules!$B$17,Rules!$E$7,IF(O126&lt;=Rules!$B$18,Rules!$E$8,IF(O126&lt;=Rules!$B$19,Rules!$E$9,Rules!$E$10))))))</x:f>
      </x:c>
      <x:c r="Q126" s="21" t="str">
        <x:f>IF(B126="","",IF(K126="Done","Complete",IF(G126="","No deadline",IF(G126&lt;TODAY(),"Overdue",IF(O126&lt;=Rules!$B$17,"Imminent",IF(O126&lt;=Rules!$B$18,"Due soon","Scheduled"))))))</x:f>
      </x:c>
      <x:c r="R126" s="28" t="str">
        <x:f>IF(B126="","",IF(COUNT(H126:J126)&lt;3,"",H126*Rules!$B$6+I126*Rules!$B$7+(6-J126)*Rules!$B$8+P126*Rules!$B$9))</x:f>
      </x:c>
      <x:c r="S126" s="21" t="str">
        <x:f>IF(B126="","",IF(K126="Done","Done",IF(K126="On hold","On hold",IF(COUNT(H126:J126)&lt;3,"Needs rating",IF(L126&lt;&gt;"","Blocked",IF(Q126="Overdue","Critical",IF(R126&gt;=Rules!$B$12,"Critical",IF(R126&gt;=Rules!$B$13,"High",IF(R126&gt;=Rules!$B$14,"Medium","Low")))))))))</x:f>
      </x:c>
      <x:c r="T126" s="21" t="str">
        <x:f>IF(B126="","",IF(S126="Done","Complete",IF(S126="On hold","Review hold",IF(S126="Needs rating","Add ratings",IF(S126="Blocked",IF(Q126="Overdue","Escalate blocker","Clear blocker"),IF(Q126="Overdue","Escalate",IF(S126="Critical","Do next",IF(S126="High","Schedule this week",IF(S126="Medium","Plan","Backlog")))))))))</x:f>
      </x:c>
      <x:c r="U126" s="28" t="str">
        <x:f>IF(OR(B126="",R126="",K126="Done",K126="On hold"),"",COUNTIFS($R$8:$R$157,"&gt;"&amp;R126,$K$8:$K$157,"&lt;&gt;Done",$K$8:$K$157,"&lt;&gt;On hold")+COUNTIFS($R$8:R126,R126,$K$8:K126,"&lt;&gt;Done",$K$8:K126,"&lt;&gt;On hold"))</x:f>
      </x:c>
    </x:row>
    <x:row r="127" ht="24" customHeight="1">
      <x:c r="A127" s="20" t="str">
        <x:f>IF(B127="","","RW-"&amp;TEXT(ROW()-7,"000"))</x:f>
      </x:c>
      <x:c r="B127" s="32"/>
      <x:c r="C127" s="32"/>
      <x:c r="D127" s="32"/>
      <x:c r="E127" s="32"/>
      <x:c r="F127" s="35"/>
      <x:c r="G127" s="35"/>
      <x:c r="H127" s="36"/>
      <x:c r="I127" s="36"/>
      <x:c r="J127" s="36"/>
      <x:c r="K127" s="32"/>
      <x:c r="L127" s="32"/>
      <x:c r="M127" s="32"/>
      <x:c r="N127" s="32"/>
      <x:c r="O127" s="28" t="str">
        <x:f>IF(OR(B127="",G127=""),"",G127-TODAY())</x:f>
      </x:c>
      <x:c r="P127" s="28" t="str">
        <x:f>IF(B127="","",IF(G127="",Rules!$E$10,IF(G127&lt;TODAY(),Rules!$E$6,IF(O127&lt;=Rules!$B$17,Rules!$E$7,IF(O127&lt;=Rules!$B$18,Rules!$E$8,IF(O127&lt;=Rules!$B$19,Rules!$E$9,Rules!$E$10))))))</x:f>
      </x:c>
      <x:c r="Q127" s="21" t="str">
        <x:f>IF(B127="","",IF(K127="Done","Complete",IF(G127="","No deadline",IF(G127&lt;TODAY(),"Overdue",IF(O127&lt;=Rules!$B$17,"Imminent",IF(O127&lt;=Rules!$B$18,"Due soon","Scheduled"))))))</x:f>
      </x:c>
      <x:c r="R127" s="28" t="str">
        <x:f>IF(B127="","",IF(COUNT(H127:J127)&lt;3,"",H127*Rules!$B$6+I127*Rules!$B$7+(6-J127)*Rules!$B$8+P127*Rules!$B$9))</x:f>
      </x:c>
      <x:c r="S127" s="21" t="str">
        <x:f>IF(B127="","",IF(K127="Done","Done",IF(K127="On hold","On hold",IF(COUNT(H127:J127)&lt;3,"Needs rating",IF(L127&lt;&gt;"","Blocked",IF(Q127="Overdue","Critical",IF(R127&gt;=Rules!$B$12,"Critical",IF(R127&gt;=Rules!$B$13,"High",IF(R127&gt;=Rules!$B$14,"Medium","Low")))))))))</x:f>
      </x:c>
      <x:c r="T127" s="21" t="str">
        <x:f>IF(B127="","",IF(S127="Done","Complete",IF(S127="On hold","Review hold",IF(S127="Needs rating","Add ratings",IF(S127="Blocked",IF(Q127="Overdue","Escalate blocker","Clear blocker"),IF(Q127="Overdue","Escalate",IF(S127="Critical","Do next",IF(S127="High","Schedule this week",IF(S127="Medium","Plan","Backlog")))))))))</x:f>
      </x:c>
      <x:c r="U127" s="28" t="str">
        <x:f>IF(OR(B127="",R127="",K127="Done",K127="On hold"),"",COUNTIFS($R$8:$R$157,"&gt;"&amp;R127,$K$8:$K$157,"&lt;&gt;Done",$K$8:$K$157,"&lt;&gt;On hold")+COUNTIFS($R$8:R127,R127,$K$8:K127,"&lt;&gt;Done",$K$8:K127,"&lt;&gt;On hold"))</x:f>
      </x:c>
    </x:row>
    <x:row r="128" ht="24" customHeight="1">
      <x:c r="A128" s="20" t="str">
        <x:f>IF(B128="","","RW-"&amp;TEXT(ROW()-7,"000"))</x:f>
      </x:c>
      <x:c r="B128" s="32"/>
      <x:c r="C128" s="32"/>
      <x:c r="D128" s="32"/>
      <x:c r="E128" s="32"/>
      <x:c r="F128" s="35"/>
      <x:c r="G128" s="35"/>
      <x:c r="H128" s="36"/>
      <x:c r="I128" s="36"/>
      <x:c r="J128" s="36"/>
      <x:c r="K128" s="32"/>
      <x:c r="L128" s="32"/>
      <x:c r="M128" s="32"/>
      <x:c r="N128" s="32"/>
      <x:c r="O128" s="28" t="str">
        <x:f>IF(OR(B128="",G128=""),"",G128-TODAY())</x:f>
      </x:c>
      <x:c r="P128" s="28" t="str">
        <x:f>IF(B128="","",IF(G128="",Rules!$E$10,IF(G128&lt;TODAY(),Rules!$E$6,IF(O128&lt;=Rules!$B$17,Rules!$E$7,IF(O128&lt;=Rules!$B$18,Rules!$E$8,IF(O128&lt;=Rules!$B$19,Rules!$E$9,Rules!$E$10))))))</x:f>
      </x:c>
      <x:c r="Q128" s="21" t="str">
        <x:f>IF(B128="","",IF(K128="Done","Complete",IF(G128="","No deadline",IF(G128&lt;TODAY(),"Overdue",IF(O128&lt;=Rules!$B$17,"Imminent",IF(O128&lt;=Rules!$B$18,"Due soon","Scheduled"))))))</x:f>
      </x:c>
      <x:c r="R128" s="28" t="str">
        <x:f>IF(B128="","",IF(COUNT(H128:J128)&lt;3,"",H128*Rules!$B$6+I128*Rules!$B$7+(6-J128)*Rules!$B$8+P128*Rules!$B$9))</x:f>
      </x:c>
      <x:c r="S128" s="21" t="str">
        <x:f>IF(B128="","",IF(K128="Done","Done",IF(K128="On hold","On hold",IF(COUNT(H128:J128)&lt;3,"Needs rating",IF(L128&lt;&gt;"","Blocked",IF(Q128="Overdue","Critical",IF(R128&gt;=Rules!$B$12,"Critical",IF(R128&gt;=Rules!$B$13,"High",IF(R128&gt;=Rules!$B$14,"Medium","Low")))))))))</x:f>
      </x:c>
      <x:c r="T128" s="21" t="str">
        <x:f>IF(B128="","",IF(S128="Done","Complete",IF(S128="On hold","Review hold",IF(S128="Needs rating","Add ratings",IF(S128="Blocked",IF(Q128="Overdue","Escalate blocker","Clear blocker"),IF(Q128="Overdue","Escalate",IF(S128="Critical","Do next",IF(S128="High","Schedule this week",IF(S128="Medium","Plan","Backlog")))))))))</x:f>
      </x:c>
      <x:c r="U128" s="28" t="str">
        <x:f>IF(OR(B128="",R128="",K128="Done",K128="On hold"),"",COUNTIFS($R$8:$R$157,"&gt;"&amp;R128,$K$8:$K$157,"&lt;&gt;Done",$K$8:$K$157,"&lt;&gt;On hold")+COUNTIFS($R$8:R128,R128,$K$8:K128,"&lt;&gt;Done",$K$8:K128,"&lt;&gt;On hold"))</x:f>
      </x:c>
    </x:row>
    <x:row r="129" ht="24" customHeight="1">
      <x:c r="A129" s="20" t="str">
        <x:f>IF(B129="","","RW-"&amp;TEXT(ROW()-7,"000"))</x:f>
      </x:c>
      <x:c r="B129" s="32"/>
      <x:c r="C129" s="32"/>
      <x:c r="D129" s="32"/>
      <x:c r="E129" s="32"/>
      <x:c r="F129" s="35"/>
      <x:c r="G129" s="35"/>
      <x:c r="H129" s="36"/>
      <x:c r="I129" s="36"/>
      <x:c r="J129" s="36"/>
      <x:c r="K129" s="32"/>
      <x:c r="L129" s="32"/>
      <x:c r="M129" s="32"/>
      <x:c r="N129" s="32"/>
      <x:c r="O129" s="28" t="str">
        <x:f>IF(OR(B129="",G129=""),"",G129-TODAY())</x:f>
      </x:c>
      <x:c r="P129" s="28" t="str">
        <x:f>IF(B129="","",IF(G129="",Rules!$E$10,IF(G129&lt;TODAY(),Rules!$E$6,IF(O129&lt;=Rules!$B$17,Rules!$E$7,IF(O129&lt;=Rules!$B$18,Rules!$E$8,IF(O129&lt;=Rules!$B$19,Rules!$E$9,Rules!$E$10))))))</x:f>
      </x:c>
      <x:c r="Q129" s="21" t="str">
        <x:f>IF(B129="","",IF(K129="Done","Complete",IF(G129="","No deadline",IF(G129&lt;TODAY(),"Overdue",IF(O129&lt;=Rules!$B$17,"Imminent",IF(O129&lt;=Rules!$B$18,"Due soon","Scheduled"))))))</x:f>
      </x:c>
      <x:c r="R129" s="28" t="str">
        <x:f>IF(B129="","",IF(COUNT(H129:J129)&lt;3,"",H129*Rules!$B$6+I129*Rules!$B$7+(6-J129)*Rules!$B$8+P129*Rules!$B$9))</x:f>
      </x:c>
      <x:c r="S129" s="21" t="str">
        <x:f>IF(B129="","",IF(K129="Done","Done",IF(K129="On hold","On hold",IF(COUNT(H129:J129)&lt;3,"Needs rating",IF(L129&lt;&gt;"","Blocked",IF(Q129="Overdue","Critical",IF(R129&gt;=Rules!$B$12,"Critical",IF(R129&gt;=Rules!$B$13,"High",IF(R129&gt;=Rules!$B$14,"Medium","Low")))))))))</x:f>
      </x:c>
      <x:c r="T129" s="21" t="str">
        <x:f>IF(B129="","",IF(S129="Done","Complete",IF(S129="On hold","Review hold",IF(S129="Needs rating","Add ratings",IF(S129="Blocked",IF(Q129="Overdue","Escalate blocker","Clear blocker"),IF(Q129="Overdue","Escalate",IF(S129="Critical","Do next",IF(S129="High","Schedule this week",IF(S129="Medium","Plan","Backlog")))))))))</x:f>
      </x:c>
      <x:c r="U129" s="28" t="str">
        <x:f>IF(OR(B129="",R129="",K129="Done",K129="On hold"),"",COUNTIFS($R$8:$R$157,"&gt;"&amp;R129,$K$8:$K$157,"&lt;&gt;Done",$K$8:$K$157,"&lt;&gt;On hold")+COUNTIFS($R$8:R129,R129,$K$8:K129,"&lt;&gt;Done",$K$8:K129,"&lt;&gt;On hold"))</x:f>
      </x:c>
    </x:row>
    <x:row r="130" ht="24" customHeight="1">
      <x:c r="A130" s="20" t="str">
        <x:f>IF(B130="","","RW-"&amp;TEXT(ROW()-7,"000"))</x:f>
      </x:c>
      <x:c r="B130" s="32"/>
      <x:c r="C130" s="32"/>
      <x:c r="D130" s="32"/>
      <x:c r="E130" s="32"/>
      <x:c r="F130" s="35"/>
      <x:c r="G130" s="35"/>
      <x:c r="H130" s="36"/>
      <x:c r="I130" s="36"/>
      <x:c r="J130" s="36"/>
      <x:c r="K130" s="32"/>
      <x:c r="L130" s="32"/>
      <x:c r="M130" s="32"/>
      <x:c r="N130" s="32"/>
      <x:c r="O130" s="28" t="str">
        <x:f>IF(OR(B130="",G130=""),"",G130-TODAY())</x:f>
      </x:c>
      <x:c r="P130" s="28" t="str">
        <x:f>IF(B130="","",IF(G130="",Rules!$E$10,IF(G130&lt;TODAY(),Rules!$E$6,IF(O130&lt;=Rules!$B$17,Rules!$E$7,IF(O130&lt;=Rules!$B$18,Rules!$E$8,IF(O130&lt;=Rules!$B$19,Rules!$E$9,Rules!$E$10))))))</x:f>
      </x:c>
      <x:c r="Q130" s="21" t="str">
        <x:f>IF(B130="","",IF(K130="Done","Complete",IF(G130="","No deadline",IF(G130&lt;TODAY(),"Overdue",IF(O130&lt;=Rules!$B$17,"Imminent",IF(O130&lt;=Rules!$B$18,"Due soon","Scheduled"))))))</x:f>
      </x:c>
      <x:c r="R130" s="28" t="str">
        <x:f>IF(B130="","",IF(COUNT(H130:J130)&lt;3,"",H130*Rules!$B$6+I130*Rules!$B$7+(6-J130)*Rules!$B$8+P130*Rules!$B$9))</x:f>
      </x:c>
      <x:c r="S130" s="21" t="str">
        <x:f>IF(B130="","",IF(K130="Done","Done",IF(K130="On hold","On hold",IF(COUNT(H130:J130)&lt;3,"Needs rating",IF(L130&lt;&gt;"","Blocked",IF(Q130="Overdue","Critical",IF(R130&gt;=Rules!$B$12,"Critical",IF(R130&gt;=Rules!$B$13,"High",IF(R130&gt;=Rules!$B$14,"Medium","Low")))))))))</x:f>
      </x:c>
      <x:c r="T130" s="21" t="str">
        <x:f>IF(B130="","",IF(S130="Done","Complete",IF(S130="On hold","Review hold",IF(S130="Needs rating","Add ratings",IF(S130="Blocked",IF(Q130="Overdue","Escalate blocker","Clear blocker"),IF(Q130="Overdue","Escalate",IF(S130="Critical","Do next",IF(S130="High","Schedule this week",IF(S130="Medium","Plan","Backlog")))))))))</x:f>
      </x:c>
      <x:c r="U130" s="28" t="str">
        <x:f>IF(OR(B130="",R130="",K130="Done",K130="On hold"),"",COUNTIFS($R$8:$R$157,"&gt;"&amp;R130,$K$8:$K$157,"&lt;&gt;Done",$K$8:$K$157,"&lt;&gt;On hold")+COUNTIFS($R$8:R130,R130,$K$8:K130,"&lt;&gt;Done",$K$8:K130,"&lt;&gt;On hold"))</x:f>
      </x:c>
    </x:row>
    <x:row r="131" ht="24" customHeight="1">
      <x:c r="A131" s="20" t="str">
        <x:f>IF(B131="","","RW-"&amp;TEXT(ROW()-7,"000"))</x:f>
      </x:c>
      <x:c r="B131" s="32"/>
      <x:c r="C131" s="32"/>
      <x:c r="D131" s="32"/>
      <x:c r="E131" s="32"/>
      <x:c r="F131" s="35"/>
      <x:c r="G131" s="35"/>
      <x:c r="H131" s="36"/>
      <x:c r="I131" s="36"/>
      <x:c r="J131" s="36"/>
      <x:c r="K131" s="32"/>
      <x:c r="L131" s="32"/>
      <x:c r="M131" s="32"/>
      <x:c r="N131" s="32"/>
      <x:c r="O131" s="28" t="str">
        <x:f>IF(OR(B131="",G131=""),"",G131-TODAY())</x:f>
      </x:c>
      <x:c r="P131" s="28" t="str">
        <x:f>IF(B131="","",IF(G131="",Rules!$E$10,IF(G131&lt;TODAY(),Rules!$E$6,IF(O131&lt;=Rules!$B$17,Rules!$E$7,IF(O131&lt;=Rules!$B$18,Rules!$E$8,IF(O131&lt;=Rules!$B$19,Rules!$E$9,Rules!$E$10))))))</x:f>
      </x:c>
      <x:c r="Q131" s="21" t="str">
        <x:f>IF(B131="","",IF(K131="Done","Complete",IF(G131="","No deadline",IF(G131&lt;TODAY(),"Overdue",IF(O131&lt;=Rules!$B$17,"Imminent",IF(O131&lt;=Rules!$B$18,"Due soon","Scheduled"))))))</x:f>
      </x:c>
      <x:c r="R131" s="28" t="str">
        <x:f>IF(B131="","",IF(COUNT(H131:J131)&lt;3,"",H131*Rules!$B$6+I131*Rules!$B$7+(6-J131)*Rules!$B$8+P131*Rules!$B$9))</x:f>
      </x:c>
      <x:c r="S131" s="21" t="str">
        <x:f>IF(B131="","",IF(K131="Done","Done",IF(K131="On hold","On hold",IF(COUNT(H131:J131)&lt;3,"Needs rating",IF(L131&lt;&gt;"","Blocked",IF(Q131="Overdue","Critical",IF(R131&gt;=Rules!$B$12,"Critical",IF(R131&gt;=Rules!$B$13,"High",IF(R131&gt;=Rules!$B$14,"Medium","Low")))))))))</x:f>
      </x:c>
      <x:c r="T131" s="21" t="str">
        <x:f>IF(B131="","",IF(S131="Done","Complete",IF(S131="On hold","Review hold",IF(S131="Needs rating","Add ratings",IF(S131="Blocked",IF(Q131="Overdue","Escalate blocker","Clear blocker"),IF(Q131="Overdue","Escalate",IF(S131="Critical","Do next",IF(S131="High","Schedule this week",IF(S131="Medium","Plan","Backlog")))))))))</x:f>
      </x:c>
      <x:c r="U131" s="28" t="str">
        <x:f>IF(OR(B131="",R131="",K131="Done",K131="On hold"),"",COUNTIFS($R$8:$R$157,"&gt;"&amp;R131,$K$8:$K$157,"&lt;&gt;Done",$K$8:$K$157,"&lt;&gt;On hold")+COUNTIFS($R$8:R131,R131,$K$8:K131,"&lt;&gt;Done",$K$8:K131,"&lt;&gt;On hold"))</x:f>
      </x:c>
    </x:row>
    <x:row r="132" ht="24" customHeight="1">
      <x:c r="A132" s="20" t="str">
        <x:f>IF(B132="","","RW-"&amp;TEXT(ROW()-7,"000"))</x:f>
      </x:c>
      <x:c r="B132" s="32"/>
      <x:c r="C132" s="32"/>
      <x:c r="D132" s="32"/>
      <x:c r="E132" s="32"/>
      <x:c r="F132" s="35"/>
      <x:c r="G132" s="35"/>
      <x:c r="H132" s="36"/>
      <x:c r="I132" s="36"/>
      <x:c r="J132" s="36"/>
      <x:c r="K132" s="32"/>
      <x:c r="L132" s="32"/>
      <x:c r="M132" s="32"/>
      <x:c r="N132" s="32"/>
      <x:c r="O132" s="28" t="str">
        <x:f>IF(OR(B132="",G132=""),"",G132-TODAY())</x:f>
      </x:c>
      <x:c r="P132" s="28" t="str">
        <x:f>IF(B132="","",IF(G132="",Rules!$E$10,IF(G132&lt;TODAY(),Rules!$E$6,IF(O132&lt;=Rules!$B$17,Rules!$E$7,IF(O132&lt;=Rules!$B$18,Rules!$E$8,IF(O132&lt;=Rules!$B$19,Rules!$E$9,Rules!$E$10))))))</x:f>
      </x:c>
      <x:c r="Q132" s="21" t="str">
        <x:f>IF(B132="","",IF(K132="Done","Complete",IF(G132="","No deadline",IF(G132&lt;TODAY(),"Overdue",IF(O132&lt;=Rules!$B$17,"Imminent",IF(O132&lt;=Rules!$B$18,"Due soon","Scheduled"))))))</x:f>
      </x:c>
      <x:c r="R132" s="28" t="str">
        <x:f>IF(B132="","",IF(COUNT(H132:J132)&lt;3,"",H132*Rules!$B$6+I132*Rules!$B$7+(6-J132)*Rules!$B$8+P132*Rules!$B$9))</x:f>
      </x:c>
      <x:c r="S132" s="21" t="str">
        <x:f>IF(B132="","",IF(K132="Done","Done",IF(K132="On hold","On hold",IF(COUNT(H132:J132)&lt;3,"Needs rating",IF(L132&lt;&gt;"","Blocked",IF(Q132="Overdue","Critical",IF(R132&gt;=Rules!$B$12,"Critical",IF(R132&gt;=Rules!$B$13,"High",IF(R132&gt;=Rules!$B$14,"Medium","Low")))))))))</x:f>
      </x:c>
      <x:c r="T132" s="21" t="str">
        <x:f>IF(B132="","",IF(S132="Done","Complete",IF(S132="On hold","Review hold",IF(S132="Needs rating","Add ratings",IF(S132="Blocked",IF(Q132="Overdue","Escalate blocker","Clear blocker"),IF(Q132="Overdue","Escalate",IF(S132="Critical","Do next",IF(S132="High","Schedule this week",IF(S132="Medium","Plan","Backlog")))))))))</x:f>
      </x:c>
      <x:c r="U132" s="28" t="str">
        <x:f>IF(OR(B132="",R132="",K132="Done",K132="On hold"),"",COUNTIFS($R$8:$R$157,"&gt;"&amp;R132,$K$8:$K$157,"&lt;&gt;Done",$K$8:$K$157,"&lt;&gt;On hold")+COUNTIFS($R$8:R132,R132,$K$8:K132,"&lt;&gt;Done",$K$8:K132,"&lt;&gt;On hold"))</x:f>
      </x:c>
    </x:row>
    <x:row r="133" ht="24" customHeight="1">
      <x:c r="A133" s="20" t="str">
        <x:f>IF(B133="","","RW-"&amp;TEXT(ROW()-7,"000"))</x:f>
      </x:c>
      <x:c r="B133" s="32"/>
      <x:c r="C133" s="32"/>
      <x:c r="D133" s="32"/>
      <x:c r="E133" s="32"/>
      <x:c r="F133" s="35"/>
      <x:c r="G133" s="35"/>
      <x:c r="H133" s="36"/>
      <x:c r="I133" s="36"/>
      <x:c r="J133" s="36"/>
      <x:c r="K133" s="32"/>
      <x:c r="L133" s="32"/>
      <x:c r="M133" s="32"/>
      <x:c r="N133" s="32"/>
      <x:c r="O133" s="28" t="str">
        <x:f>IF(OR(B133="",G133=""),"",G133-TODAY())</x:f>
      </x:c>
      <x:c r="P133" s="28" t="str">
        <x:f>IF(B133="","",IF(G133="",Rules!$E$10,IF(G133&lt;TODAY(),Rules!$E$6,IF(O133&lt;=Rules!$B$17,Rules!$E$7,IF(O133&lt;=Rules!$B$18,Rules!$E$8,IF(O133&lt;=Rules!$B$19,Rules!$E$9,Rules!$E$10))))))</x:f>
      </x:c>
      <x:c r="Q133" s="21" t="str">
        <x:f>IF(B133="","",IF(K133="Done","Complete",IF(G133="","No deadline",IF(G133&lt;TODAY(),"Overdue",IF(O133&lt;=Rules!$B$17,"Imminent",IF(O133&lt;=Rules!$B$18,"Due soon","Scheduled"))))))</x:f>
      </x:c>
      <x:c r="R133" s="28" t="str">
        <x:f>IF(B133="","",IF(COUNT(H133:J133)&lt;3,"",H133*Rules!$B$6+I133*Rules!$B$7+(6-J133)*Rules!$B$8+P133*Rules!$B$9))</x:f>
      </x:c>
      <x:c r="S133" s="21" t="str">
        <x:f>IF(B133="","",IF(K133="Done","Done",IF(K133="On hold","On hold",IF(COUNT(H133:J133)&lt;3,"Needs rating",IF(L133&lt;&gt;"","Blocked",IF(Q133="Overdue","Critical",IF(R133&gt;=Rules!$B$12,"Critical",IF(R133&gt;=Rules!$B$13,"High",IF(R133&gt;=Rules!$B$14,"Medium","Low")))))))))</x:f>
      </x:c>
      <x:c r="T133" s="21" t="str">
        <x:f>IF(B133="","",IF(S133="Done","Complete",IF(S133="On hold","Review hold",IF(S133="Needs rating","Add ratings",IF(S133="Blocked",IF(Q133="Overdue","Escalate blocker","Clear blocker"),IF(Q133="Overdue","Escalate",IF(S133="Critical","Do next",IF(S133="High","Schedule this week",IF(S133="Medium","Plan","Backlog")))))))))</x:f>
      </x:c>
      <x:c r="U133" s="28" t="str">
        <x:f>IF(OR(B133="",R133="",K133="Done",K133="On hold"),"",COUNTIFS($R$8:$R$157,"&gt;"&amp;R133,$K$8:$K$157,"&lt;&gt;Done",$K$8:$K$157,"&lt;&gt;On hold")+COUNTIFS($R$8:R133,R133,$K$8:K133,"&lt;&gt;Done",$K$8:K133,"&lt;&gt;On hold"))</x:f>
      </x:c>
    </x:row>
    <x:row r="134" ht="24" customHeight="1">
      <x:c r="A134" s="20" t="str">
        <x:f>IF(B134="","","RW-"&amp;TEXT(ROW()-7,"000"))</x:f>
      </x:c>
      <x:c r="B134" s="32"/>
      <x:c r="C134" s="32"/>
      <x:c r="D134" s="32"/>
      <x:c r="E134" s="32"/>
      <x:c r="F134" s="35"/>
      <x:c r="G134" s="35"/>
      <x:c r="H134" s="36"/>
      <x:c r="I134" s="36"/>
      <x:c r="J134" s="36"/>
      <x:c r="K134" s="32"/>
      <x:c r="L134" s="32"/>
      <x:c r="M134" s="32"/>
      <x:c r="N134" s="32"/>
      <x:c r="O134" s="28" t="str">
        <x:f>IF(OR(B134="",G134=""),"",G134-TODAY())</x:f>
      </x:c>
      <x:c r="P134" s="28" t="str">
        <x:f>IF(B134="","",IF(G134="",Rules!$E$10,IF(G134&lt;TODAY(),Rules!$E$6,IF(O134&lt;=Rules!$B$17,Rules!$E$7,IF(O134&lt;=Rules!$B$18,Rules!$E$8,IF(O134&lt;=Rules!$B$19,Rules!$E$9,Rules!$E$10))))))</x:f>
      </x:c>
      <x:c r="Q134" s="21" t="str">
        <x:f>IF(B134="","",IF(K134="Done","Complete",IF(G134="","No deadline",IF(G134&lt;TODAY(),"Overdue",IF(O134&lt;=Rules!$B$17,"Imminent",IF(O134&lt;=Rules!$B$18,"Due soon","Scheduled"))))))</x:f>
      </x:c>
      <x:c r="R134" s="28" t="str">
        <x:f>IF(B134="","",IF(COUNT(H134:J134)&lt;3,"",H134*Rules!$B$6+I134*Rules!$B$7+(6-J134)*Rules!$B$8+P134*Rules!$B$9))</x:f>
      </x:c>
      <x:c r="S134" s="21" t="str">
        <x:f>IF(B134="","",IF(K134="Done","Done",IF(K134="On hold","On hold",IF(COUNT(H134:J134)&lt;3,"Needs rating",IF(L134&lt;&gt;"","Blocked",IF(Q134="Overdue","Critical",IF(R134&gt;=Rules!$B$12,"Critical",IF(R134&gt;=Rules!$B$13,"High",IF(R134&gt;=Rules!$B$14,"Medium","Low")))))))))</x:f>
      </x:c>
      <x:c r="T134" s="21" t="str">
        <x:f>IF(B134="","",IF(S134="Done","Complete",IF(S134="On hold","Review hold",IF(S134="Needs rating","Add ratings",IF(S134="Blocked",IF(Q134="Overdue","Escalate blocker","Clear blocker"),IF(Q134="Overdue","Escalate",IF(S134="Critical","Do next",IF(S134="High","Schedule this week",IF(S134="Medium","Plan","Backlog")))))))))</x:f>
      </x:c>
      <x:c r="U134" s="28" t="str">
        <x:f>IF(OR(B134="",R134="",K134="Done",K134="On hold"),"",COUNTIFS($R$8:$R$157,"&gt;"&amp;R134,$K$8:$K$157,"&lt;&gt;Done",$K$8:$K$157,"&lt;&gt;On hold")+COUNTIFS($R$8:R134,R134,$K$8:K134,"&lt;&gt;Done",$K$8:K134,"&lt;&gt;On hold"))</x:f>
      </x:c>
    </x:row>
    <x:row r="135" ht="24" customHeight="1">
      <x:c r="A135" s="20" t="str">
        <x:f>IF(B135="","","RW-"&amp;TEXT(ROW()-7,"000"))</x:f>
      </x:c>
      <x:c r="B135" s="32"/>
      <x:c r="C135" s="32"/>
      <x:c r="D135" s="32"/>
      <x:c r="E135" s="32"/>
      <x:c r="F135" s="35"/>
      <x:c r="G135" s="35"/>
      <x:c r="H135" s="36"/>
      <x:c r="I135" s="36"/>
      <x:c r="J135" s="36"/>
      <x:c r="K135" s="32"/>
      <x:c r="L135" s="32"/>
      <x:c r="M135" s="32"/>
      <x:c r="N135" s="32"/>
      <x:c r="O135" s="28" t="str">
        <x:f>IF(OR(B135="",G135=""),"",G135-TODAY())</x:f>
      </x:c>
      <x:c r="P135" s="28" t="str">
        <x:f>IF(B135="","",IF(G135="",Rules!$E$10,IF(G135&lt;TODAY(),Rules!$E$6,IF(O135&lt;=Rules!$B$17,Rules!$E$7,IF(O135&lt;=Rules!$B$18,Rules!$E$8,IF(O135&lt;=Rules!$B$19,Rules!$E$9,Rules!$E$10))))))</x:f>
      </x:c>
      <x:c r="Q135" s="21" t="str">
        <x:f>IF(B135="","",IF(K135="Done","Complete",IF(G135="","No deadline",IF(G135&lt;TODAY(),"Overdue",IF(O135&lt;=Rules!$B$17,"Imminent",IF(O135&lt;=Rules!$B$18,"Due soon","Scheduled"))))))</x:f>
      </x:c>
      <x:c r="R135" s="28" t="str">
        <x:f>IF(B135="","",IF(COUNT(H135:J135)&lt;3,"",H135*Rules!$B$6+I135*Rules!$B$7+(6-J135)*Rules!$B$8+P135*Rules!$B$9))</x:f>
      </x:c>
      <x:c r="S135" s="21" t="str">
        <x:f>IF(B135="","",IF(K135="Done","Done",IF(K135="On hold","On hold",IF(COUNT(H135:J135)&lt;3,"Needs rating",IF(L135&lt;&gt;"","Blocked",IF(Q135="Overdue","Critical",IF(R135&gt;=Rules!$B$12,"Critical",IF(R135&gt;=Rules!$B$13,"High",IF(R135&gt;=Rules!$B$14,"Medium","Low")))))))))</x:f>
      </x:c>
      <x:c r="T135" s="21" t="str">
        <x:f>IF(B135="","",IF(S135="Done","Complete",IF(S135="On hold","Review hold",IF(S135="Needs rating","Add ratings",IF(S135="Blocked",IF(Q135="Overdue","Escalate blocker","Clear blocker"),IF(Q135="Overdue","Escalate",IF(S135="Critical","Do next",IF(S135="High","Schedule this week",IF(S135="Medium","Plan","Backlog")))))))))</x:f>
      </x:c>
      <x:c r="U135" s="28" t="str">
        <x:f>IF(OR(B135="",R135="",K135="Done",K135="On hold"),"",COUNTIFS($R$8:$R$157,"&gt;"&amp;R135,$K$8:$K$157,"&lt;&gt;Done",$K$8:$K$157,"&lt;&gt;On hold")+COUNTIFS($R$8:R135,R135,$K$8:K135,"&lt;&gt;Done",$K$8:K135,"&lt;&gt;On hold"))</x:f>
      </x:c>
    </x:row>
    <x:row r="136" ht="24" customHeight="1">
      <x:c r="A136" s="20" t="str">
        <x:f>IF(B136="","","RW-"&amp;TEXT(ROW()-7,"000"))</x:f>
      </x:c>
      <x:c r="B136" s="32"/>
      <x:c r="C136" s="32"/>
      <x:c r="D136" s="32"/>
      <x:c r="E136" s="32"/>
      <x:c r="F136" s="35"/>
      <x:c r="G136" s="35"/>
      <x:c r="H136" s="36"/>
      <x:c r="I136" s="36"/>
      <x:c r="J136" s="36"/>
      <x:c r="K136" s="32"/>
      <x:c r="L136" s="32"/>
      <x:c r="M136" s="32"/>
      <x:c r="N136" s="32"/>
      <x:c r="O136" s="28" t="str">
        <x:f>IF(OR(B136="",G136=""),"",G136-TODAY())</x:f>
      </x:c>
      <x:c r="P136" s="28" t="str">
        <x:f>IF(B136="","",IF(G136="",Rules!$E$10,IF(G136&lt;TODAY(),Rules!$E$6,IF(O136&lt;=Rules!$B$17,Rules!$E$7,IF(O136&lt;=Rules!$B$18,Rules!$E$8,IF(O136&lt;=Rules!$B$19,Rules!$E$9,Rules!$E$10))))))</x:f>
      </x:c>
      <x:c r="Q136" s="21" t="str">
        <x:f>IF(B136="","",IF(K136="Done","Complete",IF(G136="","No deadline",IF(G136&lt;TODAY(),"Overdue",IF(O136&lt;=Rules!$B$17,"Imminent",IF(O136&lt;=Rules!$B$18,"Due soon","Scheduled"))))))</x:f>
      </x:c>
      <x:c r="R136" s="28" t="str">
        <x:f>IF(B136="","",IF(COUNT(H136:J136)&lt;3,"",H136*Rules!$B$6+I136*Rules!$B$7+(6-J136)*Rules!$B$8+P136*Rules!$B$9))</x:f>
      </x:c>
      <x:c r="S136" s="21" t="str">
        <x:f>IF(B136="","",IF(K136="Done","Done",IF(K136="On hold","On hold",IF(COUNT(H136:J136)&lt;3,"Needs rating",IF(L136&lt;&gt;"","Blocked",IF(Q136="Overdue","Critical",IF(R136&gt;=Rules!$B$12,"Critical",IF(R136&gt;=Rules!$B$13,"High",IF(R136&gt;=Rules!$B$14,"Medium","Low")))))))))</x:f>
      </x:c>
      <x:c r="T136" s="21" t="str">
        <x:f>IF(B136="","",IF(S136="Done","Complete",IF(S136="On hold","Review hold",IF(S136="Needs rating","Add ratings",IF(S136="Blocked",IF(Q136="Overdue","Escalate blocker","Clear blocker"),IF(Q136="Overdue","Escalate",IF(S136="Critical","Do next",IF(S136="High","Schedule this week",IF(S136="Medium","Plan","Backlog")))))))))</x:f>
      </x:c>
      <x:c r="U136" s="28" t="str">
        <x:f>IF(OR(B136="",R136="",K136="Done",K136="On hold"),"",COUNTIFS($R$8:$R$157,"&gt;"&amp;R136,$K$8:$K$157,"&lt;&gt;Done",$K$8:$K$157,"&lt;&gt;On hold")+COUNTIFS($R$8:R136,R136,$K$8:K136,"&lt;&gt;Done",$K$8:K136,"&lt;&gt;On hold"))</x:f>
      </x:c>
    </x:row>
    <x:row r="137" ht="24" customHeight="1">
      <x:c r="A137" s="20" t="str">
        <x:f>IF(B137="","","RW-"&amp;TEXT(ROW()-7,"000"))</x:f>
      </x:c>
      <x:c r="B137" s="32"/>
      <x:c r="C137" s="32"/>
      <x:c r="D137" s="32"/>
      <x:c r="E137" s="32"/>
      <x:c r="F137" s="35"/>
      <x:c r="G137" s="35"/>
      <x:c r="H137" s="36"/>
      <x:c r="I137" s="36"/>
      <x:c r="J137" s="36"/>
      <x:c r="K137" s="32"/>
      <x:c r="L137" s="32"/>
      <x:c r="M137" s="32"/>
      <x:c r="N137" s="32"/>
      <x:c r="O137" s="28" t="str">
        <x:f>IF(OR(B137="",G137=""),"",G137-TODAY())</x:f>
      </x:c>
      <x:c r="P137" s="28" t="str">
        <x:f>IF(B137="","",IF(G137="",Rules!$E$10,IF(G137&lt;TODAY(),Rules!$E$6,IF(O137&lt;=Rules!$B$17,Rules!$E$7,IF(O137&lt;=Rules!$B$18,Rules!$E$8,IF(O137&lt;=Rules!$B$19,Rules!$E$9,Rules!$E$10))))))</x:f>
      </x:c>
      <x:c r="Q137" s="21" t="str">
        <x:f>IF(B137="","",IF(K137="Done","Complete",IF(G137="","No deadline",IF(G137&lt;TODAY(),"Overdue",IF(O137&lt;=Rules!$B$17,"Imminent",IF(O137&lt;=Rules!$B$18,"Due soon","Scheduled"))))))</x:f>
      </x:c>
      <x:c r="R137" s="28" t="str">
        <x:f>IF(B137="","",IF(COUNT(H137:J137)&lt;3,"",H137*Rules!$B$6+I137*Rules!$B$7+(6-J137)*Rules!$B$8+P137*Rules!$B$9))</x:f>
      </x:c>
      <x:c r="S137" s="21" t="str">
        <x:f>IF(B137="","",IF(K137="Done","Done",IF(K137="On hold","On hold",IF(COUNT(H137:J137)&lt;3,"Needs rating",IF(L137&lt;&gt;"","Blocked",IF(Q137="Overdue","Critical",IF(R137&gt;=Rules!$B$12,"Critical",IF(R137&gt;=Rules!$B$13,"High",IF(R137&gt;=Rules!$B$14,"Medium","Low")))))))))</x:f>
      </x:c>
      <x:c r="T137" s="21" t="str">
        <x:f>IF(B137="","",IF(S137="Done","Complete",IF(S137="On hold","Review hold",IF(S137="Needs rating","Add ratings",IF(S137="Blocked",IF(Q137="Overdue","Escalate blocker","Clear blocker"),IF(Q137="Overdue","Escalate",IF(S137="Critical","Do next",IF(S137="High","Schedule this week",IF(S137="Medium","Plan","Backlog")))))))))</x:f>
      </x:c>
      <x:c r="U137" s="28" t="str">
        <x:f>IF(OR(B137="",R137="",K137="Done",K137="On hold"),"",COUNTIFS($R$8:$R$157,"&gt;"&amp;R137,$K$8:$K$157,"&lt;&gt;Done",$K$8:$K$157,"&lt;&gt;On hold")+COUNTIFS($R$8:R137,R137,$K$8:K137,"&lt;&gt;Done",$K$8:K137,"&lt;&gt;On hold"))</x:f>
      </x:c>
    </x:row>
    <x:row r="138" ht="24" customHeight="1">
      <x:c r="A138" s="20" t="str">
        <x:f>IF(B138="","","RW-"&amp;TEXT(ROW()-7,"000"))</x:f>
      </x:c>
      <x:c r="B138" s="32"/>
      <x:c r="C138" s="32"/>
      <x:c r="D138" s="32"/>
      <x:c r="E138" s="32"/>
      <x:c r="F138" s="35"/>
      <x:c r="G138" s="35"/>
      <x:c r="H138" s="36"/>
      <x:c r="I138" s="36"/>
      <x:c r="J138" s="36"/>
      <x:c r="K138" s="32"/>
      <x:c r="L138" s="32"/>
      <x:c r="M138" s="32"/>
      <x:c r="N138" s="32"/>
      <x:c r="O138" s="28" t="str">
        <x:f>IF(OR(B138="",G138=""),"",G138-TODAY())</x:f>
      </x:c>
      <x:c r="P138" s="28" t="str">
        <x:f>IF(B138="","",IF(G138="",Rules!$E$10,IF(G138&lt;TODAY(),Rules!$E$6,IF(O138&lt;=Rules!$B$17,Rules!$E$7,IF(O138&lt;=Rules!$B$18,Rules!$E$8,IF(O138&lt;=Rules!$B$19,Rules!$E$9,Rules!$E$10))))))</x:f>
      </x:c>
      <x:c r="Q138" s="21" t="str">
        <x:f>IF(B138="","",IF(K138="Done","Complete",IF(G138="","No deadline",IF(G138&lt;TODAY(),"Overdue",IF(O138&lt;=Rules!$B$17,"Imminent",IF(O138&lt;=Rules!$B$18,"Due soon","Scheduled"))))))</x:f>
      </x:c>
      <x:c r="R138" s="28" t="str">
        <x:f>IF(B138="","",IF(COUNT(H138:J138)&lt;3,"",H138*Rules!$B$6+I138*Rules!$B$7+(6-J138)*Rules!$B$8+P138*Rules!$B$9))</x:f>
      </x:c>
      <x:c r="S138" s="21" t="str">
        <x:f>IF(B138="","",IF(K138="Done","Done",IF(K138="On hold","On hold",IF(COUNT(H138:J138)&lt;3,"Needs rating",IF(L138&lt;&gt;"","Blocked",IF(Q138="Overdue","Critical",IF(R138&gt;=Rules!$B$12,"Critical",IF(R138&gt;=Rules!$B$13,"High",IF(R138&gt;=Rules!$B$14,"Medium","Low")))))))))</x:f>
      </x:c>
      <x:c r="T138" s="21" t="str">
        <x:f>IF(B138="","",IF(S138="Done","Complete",IF(S138="On hold","Review hold",IF(S138="Needs rating","Add ratings",IF(S138="Blocked",IF(Q138="Overdue","Escalate blocker","Clear blocker"),IF(Q138="Overdue","Escalate",IF(S138="Critical","Do next",IF(S138="High","Schedule this week",IF(S138="Medium","Plan","Backlog")))))))))</x:f>
      </x:c>
      <x:c r="U138" s="28" t="str">
        <x:f>IF(OR(B138="",R138="",K138="Done",K138="On hold"),"",COUNTIFS($R$8:$R$157,"&gt;"&amp;R138,$K$8:$K$157,"&lt;&gt;Done",$K$8:$K$157,"&lt;&gt;On hold")+COUNTIFS($R$8:R138,R138,$K$8:K138,"&lt;&gt;Done",$K$8:K138,"&lt;&gt;On hold"))</x:f>
      </x:c>
    </x:row>
    <x:row r="139" ht="24" customHeight="1">
      <x:c r="A139" s="20" t="str">
        <x:f>IF(B139="","","RW-"&amp;TEXT(ROW()-7,"000"))</x:f>
      </x:c>
      <x:c r="B139" s="32"/>
      <x:c r="C139" s="32"/>
      <x:c r="D139" s="32"/>
      <x:c r="E139" s="32"/>
      <x:c r="F139" s="35"/>
      <x:c r="G139" s="35"/>
      <x:c r="H139" s="36"/>
      <x:c r="I139" s="36"/>
      <x:c r="J139" s="36"/>
      <x:c r="K139" s="32"/>
      <x:c r="L139" s="32"/>
      <x:c r="M139" s="32"/>
      <x:c r="N139" s="32"/>
      <x:c r="O139" s="28" t="str">
        <x:f>IF(OR(B139="",G139=""),"",G139-TODAY())</x:f>
      </x:c>
      <x:c r="P139" s="28" t="str">
        <x:f>IF(B139="","",IF(G139="",Rules!$E$10,IF(G139&lt;TODAY(),Rules!$E$6,IF(O139&lt;=Rules!$B$17,Rules!$E$7,IF(O139&lt;=Rules!$B$18,Rules!$E$8,IF(O139&lt;=Rules!$B$19,Rules!$E$9,Rules!$E$10))))))</x:f>
      </x:c>
      <x:c r="Q139" s="21" t="str">
        <x:f>IF(B139="","",IF(K139="Done","Complete",IF(G139="","No deadline",IF(G139&lt;TODAY(),"Overdue",IF(O139&lt;=Rules!$B$17,"Imminent",IF(O139&lt;=Rules!$B$18,"Due soon","Scheduled"))))))</x:f>
      </x:c>
      <x:c r="R139" s="28" t="str">
        <x:f>IF(B139="","",IF(COUNT(H139:J139)&lt;3,"",H139*Rules!$B$6+I139*Rules!$B$7+(6-J139)*Rules!$B$8+P139*Rules!$B$9))</x:f>
      </x:c>
      <x:c r="S139" s="21" t="str">
        <x:f>IF(B139="","",IF(K139="Done","Done",IF(K139="On hold","On hold",IF(COUNT(H139:J139)&lt;3,"Needs rating",IF(L139&lt;&gt;"","Blocked",IF(Q139="Overdue","Critical",IF(R139&gt;=Rules!$B$12,"Critical",IF(R139&gt;=Rules!$B$13,"High",IF(R139&gt;=Rules!$B$14,"Medium","Low")))))))))</x:f>
      </x:c>
      <x:c r="T139" s="21" t="str">
        <x:f>IF(B139="","",IF(S139="Done","Complete",IF(S139="On hold","Review hold",IF(S139="Needs rating","Add ratings",IF(S139="Blocked",IF(Q139="Overdue","Escalate blocker","Clear blocker"),IF(Q139="Overdue","Escalate",IF(S139="Critical","Do next",IF(S139="High","Schedule this week",IF(S139="Medium","Plan","Backlog")))))))))</x:f>
      </x:c>
      <x:c r="U139" s="28" t="str">
        <x:f>IF(OR(B139="",R139="",K139="Done",K139="On hold"),"",COUNTIFS($R$8:$R$157,"&gt;"&amp;R139,$K$8:$K$157,"&lt;&gt;Done",$K$8:$K$157,"&lt;&gt;On hold")+COUNTIFS($R$8:R139,R139,$K$8:K139,"&lt;&gt;Done",$K$8:K139,"&lt;&gt;On hold"))</x:f>
      </x:c>
    </x:row>
    <x:row r="140" ht="24" customHeight="1">
      <x:c r="A140" s="20" t="str">
        <x:f>IF(B140="","","RW-"&amp;TEXT(ROW()-7,"000"))</x:f>
      </x:c>
      <x:c r="B140" s="32"/>
      <x:c r="C140" s="32"/>
      <x:c r="D140" s="32"/>
      <x:c r="E140" s="32"/>
      <x:c r="F140" s="35"/>
      <x:c r="G140" s="35"/>
      <x:c r="H140" s="36"/>
      <x:c r="I140" s="36"/>
      <x:c r="J140" s="36"/>
      <x:c r="K140" s="32"/>
      <x:c r="L140" s="32"/>
      <x:c r="M140" s="32"/>
      <x:c r="N140" s="32"/>
      <x:c r="O140" s="28" t="str">
        <x:f>IF(OR(B140="",G140=""),"",G140-TODAY())</x:f>
      </x:c>
      <x:c r="P140" s="28" t="str">
        <x:f>IF(B140="","",IF(G140="",Rules!$E$10,IF(G140&lt;TODAY(),Rules!$E$6,IF(O140&lt;=Rules!$B$17,Rules!$E$7,IF(O140&lt;=Rules!$B$18,Rules!$E$8,IF(O140&lt;=Rules!$B$19,Rules!$E$9,Rules!$E$10))))))</x:f>
      </x:c>
      <x:c r="Q140" s="21" t="str">
        <x:f>IF(B140="","",IF(K140="Done","Complete",IF(G140="","No deadline",IF(G140&lt;TODAY(),"Overdue",IF(O140&lt;=Rules!$B$17,"Imminent",IF(O140&lt;=Rules!$B$18,"Due soon","Scheduled"))))))</x:f>
      </x:c>
      <x:c r="R140" s="28" t="str">
        <x:f>IF(B140="","",IF(COUNT(H140:J140)&lt;3,"",H140*Rules!$B$6+I140*Rules!$B$7+(6-J140)*Rules!$B$8+P140*Rules!$B$9))</x:f>
      </x:c>
      <x:c r="S140" s="21" t="str">
        <x:f>IF(B140="","",IF(K140="Done","Done",IF(K140="On hold","On hold",IF(COUNT(H140:J140)&lt;3,"Needs rating",IF(L140&lt;&gt;"","Blocked",IF(Q140="Overdue","Critical",IF(R140&gt;=Rules!$B$12,"Critical",IF(R140&gt;=Rules!$B$13,"High",IF(R140&gt;=Rules!$B$14,"Medium","Low")))))))))</x:f>
      </x:c>
      <x:c r="T140" s="21" t="str">
        <x:f>IF(B140="","",IF(S140="Done","Complete",IF(S140="On hold","Review hold",IF(S140="Needs rating","Add ratings",IF(S140="Blocked",IF(Q140="Overdue","Escalate blocker","Clear blocker"),IF(Q140="Overdue","Escalate",IF(S140="Critical","Do next",IF(S140="High","Schedule this week",IF(S140="Medium","Plan","Backlog")))))))))</x:f>
      </x:c>
      <x:c r="U140" s="28" t="str">
        <x:f>IF(OR(B140="",R140="",K140="Done",K140="On hold"),"",COUNTIFS($R$8:$R$157,"&gt;"&amp;R140,$K$8:$K$157,"&lt;&gt;Done",$K$8:$K$157,"&lt;&gt;On hold")+COUNTIFS($R$8:R140,R140,$K$8:K140,"&lt;&gt;Done",$K$8:K140,"&lt;&gt;On hold"))</x:f>
      </x:c>
    </x:row>
    <x:row r="141" ht="24" customHeight="1">
      <x:c r="A141" s="20" t="str">
        <x:f>IF(B141="","","RW-"&amp;TEXT(ROW()-7,"000"))</x:f>
      </x:c>
      <x:c r="B141" s="32"/>
      <x:c r="C141" s="32"/>
      <x:c r="D141" s="32"/>
      <x:c r="E141" s="32"/>
      <x:c r="F141" s="35"/>
      <x:c r="G141" s="35"/>
      <x:c r="H141" s="36"/>
      <x:c r="I141" s="36"/>
      <x:c r="J141" s="36"/>
      <x:c r="K141" s="32"/>
      <x:c r="L141" s="32"/>
      <x:c r="M141" s="32"/>
      <x:c r="N141" s="32"/>
      <x:c r="O141" s="28" t="str">
        <x:f>IF(OR(B141="",G141=""),"",G141-TODAY())</x:f>
      </x:c>
      <x:c r="P141" s="28" t="str">
        <x:f>IF(B141="","",IF(G141="",Rules!$E$10,IF(G141&lt;TODAY(),Rules!$E$6,IF(O141&lt;=Rules!$B$17,Rules!$E$7,IF(O141&lt;=Rules!$B$18,Rules!$E$8,IF(O141&lt;=Rules!$B$19,Rules!$E$9,Rules!$E$10))))))</x:f>
      </x:c>
      <x:c r="Q141" s="21" t="str">
        <x:f>IF(B141="","",IF(K141="Done","Complete",IF(G141="","No deadline",IF(G141&lt;TODAY(),"Overdue",IF(O141&lt;=Rules!$B$17,"Imminent",IF(O141&lt;=Rules!$B$18,"Due soon","Scheduled"))))))</x:f>
      </x:c>
      <x:c r="R141" s="28" t="str">
        <x:f>IF(B141="","",IF(COUNT(H141:J141)&lt;3,"",H141*Rules!$B$6+I141*Rules!$B$7+(6-J141)*Rules!$B$8+P141*Rules!$B$9))</x:f>
      </x:c>
      <x:c r="S141" s="21" t="str">
        <x:f>IF(B141="","",IF(K141="Done","Done",IF(K141="On hold","On hold",IF(COUNT(H141:J141)&lt;3,"Needs rating",IF(L141&lt;&gt;"","Blocked",IF(Q141="Overdue","Critical",IF(R141&gt;=Rules!$B$12,"Critical",IF(R141&gt;=Rules!$B$13,"High",IF(R141&gt;=Rules!$B$14,"Medium","Low")))))))))</x:f>
      </x:c>
      <x:c r="T141" s="21" t="str">
        <x:f>IF(B141="","",IF(S141="Done","Complete",IF(S141="On hold","Review hold",IF(S141="Needs rating","Add ratings",IF(S141="Blocked",IF(Q141="Overdue","Escalate blocker","Clear blocker"),IF(Q141="Overdue","Escalate",IF(S141="Critical","Do next",IF(S141="High","Schedule this week",IF(S141="Medium","Plan","Backlog")))))))))</x:f>
      </x:c>
      <x:c r="U141" s="28" t="str">
        <x:f>IF(OR(B141="",R141="",K141="Done",K141="On hold"),"",COUNTIFS($R$8:$R$157,"&gt;"&amp;R141,$K$8:$K$157,"&lt;&gt;Done",$K$8:$K$157,"&lt;&gt;On hold")+COUNTIFS($R$8:R141,R141,$K$8:K141,"&lt;&gt;Done",$K$8:K141,"&lt;&gt;On hold"))</x:f>
      </x:c>
    </x:row>
    <x:row r="142" ht="24" customHeight="1">
      <x:c r="A142" s="20" t="str">
        <x:f>IF(B142="","","RW-"&amp;TEXT(ROW()-7,"000"))</x:f>
      </x:c>
      <x:c r="B142" s="32"/>
      <x:c r="C142" s="32"/>
      <x:c r="D142" s="32"/>
      <x:c r="E142" s="32"/>
      <x:c r="F142" s="35"/>
      <x:c r="G142" s="35"/>
      <x:c r="H142" s="36"/>
      <x:c r="I142" s="36"/>
      <x:c r="J142" s="36"/>
      <x:c r="K142" s="32"/>
      <x:c r="L142" s="32"/>
      <x:c r="M142" s="32"/>
      <x:c r="N142" s="32"/>
      <x:c r="O142" s="28" t="str">
        <x:f>IF(OR(B142="",G142=""),"",G142-TODAY())</x:f>
      </x:c>
      <x:c r="P142" s="28" t="str">
        <x:f>IF(B142="","",IF(G142="",Rules!$E$10,IF(G142&lt;TODAY(),Rules!$E$6,IF(O142&lt;=Rules!$B$17,Rules!$E$7,IF(O142&lt;=Rules!$B$18,Rules!$E$8,IF(O142&lt;=Rules!$B$19,Rules!$E$9,Rules!$E$10))))))</x:f>
      </x:c>
      <x:c r="Q142" s="21" t="str">
        <x:f>IF(B142="","",IF(K142="Done","Complete",IF(G142="","No deadline",IF(G142&lt;TODAY(),"Overdue",IF(O142&lt;=Rules!$B$17,"Imminent",IF(O142&lt;=Rules!$B$18,"Due soon","Scheduled"))))))</x:f>
      </x:c>
      <x:c r="R142" s="28" t="str">
        <x:f>IF(B142="","",IF(COUNT(H142:J142)&lt;3,"",H142*Rules!$B$6+I142*Rules!$B$7+(6-J142)*Rules!$B$8+P142*Rules!$B$9))</x:f>
      </x:c>
      <x:c r="S142" s="21" t="str">
        <x:f>IF(B142="","",IF(K142="Done","Done",IF(K142="On hold","On hold",IF(COUNT(H142:J142)&lt;3,"Needs rating",IF(L142&lt;&gt;"","Blocked",IF(Q142="Overdue","Critical",IF(R142&gt;=Rules!$B$12,"Critical",IF(R142&gt;=Rules!$B$13,"High",IF(R142&gt;=Rules!$B$14,"Medium","Low")))))))))</x:f>
      </x:c>
      <x:c r="T142" s="21" t="str">
        <x:f>IF(B142="","",IF(S142="Done","Complete",IF(S142="On hold","Review hold",IF(S142="Needs rating","Add ratings",IF(S142="Blocked",IF(Q142="Overdue","Escalate blocker","Clear blocker"),IF(Q142="Overdue","Escalate",IF(S142="Critical","Do next",IF(S142="High","Schedule this week",IF(S142="Medium","Plan","Backlog")))))))))</x:f>
      </x:c>
      <x:c r="U142" s="28" t="str">
        <x:f>IF(OR(B142="",R142="",K142="Done",K142="On hold"),"",COUNTIFS($R$8:$R$157,"&gt;"&amp;R142,$K$8:$K$157,"&lt;&gt;Done",$K$8:$K$157,"&lt;&gt;On hold")+COUNTIFS($R$8:R142,R142,$K$8:K142,"&lt;&gt;Done",$K$8:K142,"&lt;&gt;On hold"))</x:f>
      </x:c>
    </x:row>
    <x:row r="143" ht="24" customHeight="1">
      <x:c r="A143" s="20" t="str">
        <x:f>IF(B143="","","RW-"&amp;TEXT(ROW()-7,"000"))</x:f>
      </x:c>
      <x:c r="B143" s="32"/>
      <x:c r="C143" s="32"/>
      <x:c r="D143" s="32"/>
      <x:c r="E143" s="32"/>
      <x:c r="F143" s="35"/>
      <x:c r="G143" s="35"/>
      <x:c r="H143" s="36"/>
      <x:c r="I143" s="36"/>
      <x:c r="J143" s="36"/>
      <x:c r="K143" s="32"/>
      <x:c r="L143" s="32"/>
      <x:c r="M143" s="32"/>
      <x:c r="N143" s="32"/>
      <x:c r="O143" s="28" t="str">
        <x:f>IF(OR(B143="",G143=""),"",G143-TODAY())</x:f>
      </x:c>
      <x:c r="P143" s="28" t="str">
        <x:f>IF(B143="","",IF(G143="",Rules!$E$10,IF(G143&lt;TODAY(),Rules!$E$6,IF(O143&lt;=Rules!$B$17,Rules!$E$7,IF(O143&lt;=Rules!$B$18,Rules!$E$8,IF(O143&lt;=Rules!$B$19,Rules!$E$9,Rules!$E$10))))))</x:f>
      </x:c>
      <x:c r="Q143" s="21" t="str">
        <x:f>IF(B143="","",IF(K143="Done","Complete",IF(G143="","No deadline",IF(G143&lt;TODAY(),"Overdue",IF(O143&lt;=Rules!$B$17,"Imminent",IF(O143&lt;=Rules!$B$18,"Due soon","Scheduled"))))))</x:f>
      </x:c>
      <x:c r="R143" s="28" t="str">
        <x:f>IF(B143="","",IF(COUNT(H143:J143)&lt;3,"",H143*Rules!$B$6+I143*Rules!$B$7+(6-J143)*Rules!$B$8+P143*Rules!$B$9))</x:f>
      </x:c>
      <x:c r="S143" s="21" t="str">
        <x:f>IF(B143="","",IF(K143="Done","Done",IF(K143="On hold","On hold",IF(COUNT(H143:J143)&lt;3,"Needs rating",IF(L143&lt;&gt;"","Blocked",IF(Q143="Overdue","Critical",IF(R143&gt;=Rules!$B$12,"Critical",IF(R143&gt;=Rules!$B$13,"High",IF(R143&gt;=Rules!$B$14,"Medium","Low")))))))))</x:f>
      </x:c>
      <x:c r="T143" s="21" t="str">
        <x:f>IF(B143="","",IF(S143="Done","Complete",IF(S143="On hold","Review hold",IF(S143="Needs rating","Add ratings",IF(S143="Blocked",IF(Q143="Overdue","Escalate blocker","Clear blocker"),IF(Q143="Overdue","Escalate",IF(S143="Critical","Do next",IF(S143="High","Schedule this week",IF(S143="Medium","Plan","Backlog")))))))))</x:f>
      </x:c>
      <x:c r="U143" s="28" t="str">
        <x:f>IF(OR(B143="",R143="",K143="Done",K143="On hold"),"",COUNTIFS($R$8:$R$157,"&gt;"&amp;R143,$K$8:$K$157,"&lt;&gt;Done",$K$8:$K$157,"&lt;&gt;On hold")+COUNTIFS($R$8:R143,R143,$K$8:K143,"&lt;&gt;Done",$K$8:K143,"&lt;&gt;On hold"))</x:f>
      </x:c>
    </x:row>
    <x:row r="144" ht="24" customHeight="1">
      <x:c r="A144" s="20" t="str">
        <x:f>IF(B144="","","RW-"&amp;TEXT(ROW()-7,"000"))</x:f>
      </x:c>
      <x:c r="B144" s="32"/>
      <x:c r="C144" s="32"/>
      <x:c r="D144" s="32"/>
      <x:c r="E144" s="32"/>
      <x:c r="F144" s="35"/>
      <x:c r="G144" s="35"/>
      <x:c r="H144" s="36"/>
      <x:c r="I144" s="36"/>
      <x:c r="J144" s="36"/>
      <x:c r="K144" s="32"/>
      <x:c r="L144" s="32"/>
      <x:c r="M144" s="32"/>
      <x:c r="N144" s="32"/>
      <x:c r="O144" s="28" t="str">
        <x:f>IF(OR(B144="",G144=""),"",G144-TODAY())</x:f>
      </x:c>
      <x:c r="P144" s="28" t="str">
        <x:f>IF(B144="","",IF(G144="",Rules!$E$10,IF(G144&lt;TODAY(),Rules!$E$6,IF(O144&lt;=Rules!$B$17,Rules!$E$7,IF(O144&lt;=Rules!$B$18,Rules!$E$8,IF(O144&lt;=Rules!$B$19,Rules!$E$9,Rules!$E$10))))))</x:f>
      </x:c>
      <x:c r="Q144" s="21" t="str">
        <x:f>IF(B144="","",IF(K144="Done","Complete",IF(G144="","No deadline",IF(G144&lt;TODAY(),"Overdue",IF(O144&lt;=Rules!$B$17,"Imminent",IF(O144&lt;=Rules!$B$18,"Due soon","Scheduled"))))))</x:f>
      </x:c>
      <x:c r="R144" s="28" t="str">
        <x:f>IF(B144="","",IF(COUNT(H144:J144)&lt;3,"",H144*Rules!$B$6+I144*Rules!$B$7+(6-J144)*Rules!$B$8+P144*Rules!$B$9))</x:f>
      </x:c>
      <x:c r="S144" s="21" t="str">
        <x:f>IF(B144="","",IF(K144="Done","Done",IF(K144="On hold","On hold",IF(COUNT(H144:J144)&lt;3,"Needs rating",IF(L144&lt;&gt;"","Blocked",IF(Q144="Overdue","Critical",IF(R144&gt;=Rules!$B$12,"Critical",IF(R144&gt;=Rules!$B$13,"High",IF(R144&gt;=Rules!$B$14,"Medium","Low")))))))))</x:f>
      </x:c>
      <x:c r="T144" s="21" t="str">
        <x:f>IF(B144="","",IF(S144="Done","Complete",IF(S144="On hold","Review hold",IF(S144="Needs rating","Add ratings",IF(S144="Blocked",IF(Q144="Overdue","Escalate blocker","Clear blocker"),IF(Q144="Overdue","Escalate",IF(S144="Critical","Do next",IF(S144="High","Schedule this week",IF(S144="Medium","Plan","Backlog")))))))))</x:f>
      </x:c>
      <x:c r="U144" s="28" t="str">
        <x:f>IF(OR(B144="",R144="",K144="Done",K144="On hold"),"",COUNTIFS($R$8:$R$157,"&gt;"&amp;R144,$K$8:$K$157,"&lt;&gt;Done",$K$8:$K$157,"&lt;&gt;On hold")+COUNTIFS($R$8:R144,R144,$K$8:K144,"&lt;&gt;Done",$K$8:K144,"&lt;&gt;On hold"))</x:f>
      </x:c>
    </x:row>
    <x:row r="145" ht="24" customHeight="1">
      <x:c r="A145" s="20" t="str">
        <x:f>IF(B145="","","RW-"&amp;TEXT(ROW()-7,"000"))</x:f>
      </x:c>
      <x:c r="B145" s="32"/>
      <x:c r="C145" s="32"/>
      <x:c r="D145" s="32"/>
      <x:c r="E145" s="32"/>
      <x:c r="F145" s="35"/>
      <x:c r="G145" s="35"/>
      <x:c r="H145" s="36"/>
      <x:c r="I145" s="36"/>
      <x:c r="J145" s="36"/>
      <x:c r="K145" s="32"/>
      <x:c r="L145" s="32"/>
      <x:c r="M145" s="32"/>
      <x:c r="N145" s="32"/>
      <x:c r="O145" s="28" t="str">
        <x:f>IF(OR(B145="",G145=""),"",G145-TODAY())</x:f>
      </x:c>
      <x:c r="P145" s="28" t="str">
        <x:f>IF(B145="","",IF(G145="",Rules!$E$10,IF(G145&lt;TODAY(),Rules!$E$6,IF(O145&lt;=Rules!$B$17,Rules!$E$7,IF(O145&lt;=Rules!$B$18,Rules!$E$8,IF(O145&lt;=Rules!$B$19,Rules!$E$9,Rules!$E$10))))))</x:f>
      </x:c>
      <x:c r="Q145" s="21" t="str">
        <x:f>IF(B145="","",IF(K145="Done","Complete",IF(G145="","No deadline",IF(G145&lt;TODAY(),"Overdue",IF(O145&lt;=Rules!$B$17,"Imminent",IF(O145&lt;=Rules!$B$18,"Due soon","Scheduled"))))))</x:f>
      </x:c>
      <x:c r="R145" s="28" t="str">
        <x:f>IF(B145="","",IF(COUNT(H145:J145)&lt;3,"",H145*Rules!$B$6+I145*Rules!$B$7+(6-J145)*Rules!$B$8+P145*Rules!$B$9))</x:f>
      </x:c>
      <x:c r="S145" s="21" t="str">
        <x:f>IF(B145="","",IF(K145="Done","Done",IF(K145="On hold","On hold",IF(COUNT(H145:J145)&lt;3,"Needs rating",IF(L145&lt;&gt;"","Blocked",IF(Q145="Overdue","Critical",IF(R145&gt;=Rules!$B$12,"Critical",IF(R145&gt;=Rules!$B$13,"High",IF(R145&gt;=Rules!$B$14,"Medium","Low")))))))))</x:f>
      </x:c>
      <x:c r="T145" s="21" t="str">
        <x:f>IF(B145="","",IF(S145="Done","Complete",IF(S145="On hold","Review hold",IF(S145="Needs rating","Add ratings",IF(S145="Blocked",IF(Q145="Overdue","Escalate blocker","Clear blocker"),IF(Q145="Overdue","Escalate",IF(S145="Critical","Do next",IF(S145="High","Schedule this week",IF(S145="Medium","Plan","Backlog")))))))))</x:f>
      </x:c>
      <x:c r="U145" s="28" t="str">
        <x:f>IF(OR(B145="",R145="",K145="Done",K145="On hold"),"",COUNTIFS($R$8:$R$157,"&gt;"&amp;R145,$K$8:$K$157,"&lt;&gt;Done",$K$8:$K$157,"&lt;&gt;On hold")+COUNTIFS($R$8:R145,R145,$K$8:K145,"&lt;&gt;Done",$K$8:K145,"&lt;&gt;On hold"))</x:f>
      </x:c>
    </x:row>
    <x:row r="146" ht="24" customHeight="1">
      <x:c r="A146" s="20" t="str">
        <x:f>IF(B146="","","RW-"&amp;TEXT(ROW()-7,"000"))</x:f>
      </x:c>
      <x:c r="B146" s="32"/>
      <x:c r="C146" s="32"/>
      <x:c r="D146" s="32"/>
      <x:c r="E146" s="32"/>
      <x:c r="F146" s="35"/>
      <x:c r="G146" s="35"/>
      <x:c r="H146" s="36"/>
      <x:c r="I146" s="36"/>
      <x:c r="J146" s="36"/>
      <x:c r="K146" s="32"/>
      <x:c r="L146" s="32"/>
      <x:c r="M146" s="32"/>
      <x:c r="N146" s="32"/>
      <x:c r="O146" s="28" t="str">
        <x:f>IF(OR(B146="",G146=""),"",G146-TODAY())</x:f>
      </x:c>
      <x:c r="P146" s="28" t="str">
        <x:f>IF(B146="","",IF(G146="",Rules!$E$10,IF(G146&lt;TODAY(),Rules!$E$6,IF(O146&lt;=Rules!$B$17,Rules!$E$7,IF(O146&lt;=Rules!$B$18,Rules!$E$8,IF(O146&lt;=Rules!$B$19,Rules!$E$9,Rules!$E$10))))))</x:f>
      </x:c>
      <x:c r="Q146" s="21" t="str">
        <x:f>IF(B146="","",IF(K146="Done","Complete",IF(G146="","No deadline",IF(G146&lt;TODAY(),"Overdue",IF(O146&lt;=Rules!$B$17,"Imminent",IF(O146&lt;=Rules!$B$18,"Due soon","Scheduled"))))))</x:f>
      </x:c>
      <x:c r="R146" s="28" t="str">
        <x:f>IF(B146="","",IF(COUNT(H146:J146)&lt;3,"",H146*Rules!$B$6+I146*Rules!$B$7+(6-J146)*Rules!$B$8+P146*Rules!$B$9))</x:f>
      </x:c>
      <x:c r="S146" s="21" t="str">
        <x:f>IF(B146="","",IF(K146="Done","Done",IF(K146="On hold","On hold",IF(COUNT(H146:J146)&lt;3,"Needs rating",IF(L146&lt;&gt;"","Blocked",IF(Q146="Overdue","Critical",IF(R146&gt;=Rules!$B$12,"Critical",IF(R146&gt;=Rules!$B$13,"High",IF(R146&gt;=Rules!$B$14,"Medium","Low")))))))))</x:f>
      </x:c>
      <x:c r="T146" s="21" t="str">
        <x:f>IF(B146="","",IF(S146="Done","Complete",IF(S146="On hold","Review hold",IF(S146="Needs rating","Add ratings",IF(S146="Blocked",IF(Q146="Overdue","Escalate blocker","Clear blocker"),IF(Q146="Overdue","Escalate",IF(S146="Critical","Do next",IF(S146="High","Schedule this week",IF(S146="Medium","Plan","Backlog")))))))))</x:f>
      </x:c>
      <x:c r="U146" s="28" t="str">
        <x:f>IF(OR(B146="",R146="",K146="Done",K146="On hold"),"",COUNTIFS($R$8:$R$157,"&gt;"&amp;R146,$K$8:$K$157,"&lt;&gt;Done",$K$8:$K$157,"&lt;&gt;On hold")+COUNTIFS($R$8:R146,R146,$K$8:K146,"&lt;&gt;Done",$K$8:K146,"&lt;&gt;On hold"))</x:f>
      </x:c>
    </x:row>
    <x:row r="147" ht="24" customHeight="1">
      <x:c r="A147" s="20" t="str">
        <x:f>IF(B147="","","RW-"&amp;TEXT(ROW()-7,"000"))</x:f>
      </x:c>
      <x:c r="B147" s="32"/>
      <x:c r="C147" s="32"/>
      <x:c r="D147" s="32"/>
      <x:c r="E147" s="32"/>
      <x:c r="F147" s="35"/>
      <x:c r="G147" s="35"/>
      <x:c r="H147" s="36"/>
      <x:c r="I147" s="36"/>
      <x:c r="J147" s="36"/>
      <x:c r="K147" s="32"/>
      <x:c r="L147" s="32"/>
      <x:c r="M147" s="32"/>
      <x:c r="N147" s="32"/>
      <x:c r="O147" s="28" t="str">
        <x:f>IF(OR(B147="",G147=""),"",G147-TODAY())</x:f>
      </x:c>
      <x:c r="P147" s="28" t="str">
        <x:f>IF(B147="","",IF(G147="",Rules!$E$10,IF(G147&lt;TODAY(),Rules!$E$6,IF(O147&lt;=Rules!$B$17,Rules!$E$7,IF(O147&lt;=Rules!$B$18,Rules!$E$8,IF(O147&lt;=Rules!$B$19,Rules!$E$9,Rules!$E$10))))))</x:f>
      </x:c>
      <x:c r="Q147" s="21" t="str">
        <x:f>IF(B147="","",IF(K147="Done","Complete",IF(G147="","No deadline",IF(G147&lt;TODAY(),"Overdue",IF(O147&lt;=Rules!$B$17,"Imminent",IF(O147&lt;=Rules!$B$18,"Due soon","Scheduled"))))))</x:f>
      </x:c>
      <x:c r="R147" s="28" t="str">
        <x:f>IF(B147="","",IF(COUNT(H147:J147)&lt;3,"",H147*Rules!$B$6+I147*Rules!$B$7+(6-J147)*Rules!$B$8+P147*Rules!$B$9))</x:f>
      </x:c>
      <x:c r="S147" s="21" t="str">
        <x:f>IF(B147="","",IF(K147="Done","Done",IF(K147="On hold","On hold",IF(COUNT(H147:J147)&lt;3,"Needs rating",IF(L147&lt;&gt;"","Blocked",IF(Q147="Overdue","Critical",IF(R147&gt;=Rules!$B$12,"Critical",IF(R147&gt;=Rules!$B$13,"High",IF(R147&gt;=Rules!$B$14,"Medium","Low")))))))))</x:f>
      </x:c>
      <x:c r="T147" s="21" t="str">
        <x:f>IF(B147="","",IF(S147="Done","Complete",IF(S147="On hold","Review hold",IF(S147="Needs rating","Add ratings",IF(S147="Blocked",IF(Q147="Overdue","Escalate blocker","Clear blocker"),IF(Q147="Overdue","Escalate",IF(S147="Critical","Do next",IF(S147="High","Schedule this week",IF(S147="Medium","Plan","Backlog")))))))))</x:f>
      </x:c>
      <x:c r="U147" s="28" t="str">
        <x:f>IF(OR(B147="",R147="",K147="Done",K147="On hold"),"",COUNTIFS($R$8:$R$157,"&gt;"&amp;R147,$K$8:$K$157,"&lt;&gt;Done",$K$8:$K$157,"&lt;&gt;On hold")+COUNTIFS($R$8:R147,R147,$K$8:K147,"&lt;&gt;Done",$K$8:K147,"&lt;&gt;On hold"))</x:f>
      </x:c>
    </x:row>
    <x:row r="148" ht="24" customHeight="1">
      <x:c r="A148" s="20" t="str">
        <x:f>IF(B148="","","RW-"&amp;TEXT(ROW()-7,"000"))</x:f>
      </x:c>
      <x:c r="B148" s="32"/>
      <x:c r="C148" s="32"/>
      <x:c r="D148" s="32"/>
      <x:c r="E148" s="32"/>
      <x:c r="F148" s="35"/>
      <x:c r="G148" s="35"/>
      <x:c r="H148" s="36"/>
      <x:c r="I148" s="36"/>
      <x:c r="J148" s="36"/>
      <x:c r="K148" s="32"/>
      <x:c r="L148" s="32"/>
      <x:c r="M148" s="32"/>
      <x:c r="N148" s="32"/>
      <x:c r="O148" s="28" t="str">
        <x:f>IF(OR(B148="",G148=""),"",G148-TODAY())</x:f>
      </x:c>
      <x:c r="P148" s="28" t="str">
        <x:f>IF(B148="","",IF(G148="",Rules!$E$10,IF(G148&lt;TODAY(),Rules!$E$6,IF(O148&lt;=Rules!$B$17,Rules!$E$7,IF(O148&lt;=Rules!$B$18,Rules!$E$8,IF(O148&lt;=Rules!$B$19,Rules!$E$9,Rules!$E$10))))))</x:f>
      </x:c>
      <x:c r="Q148" s="21" t="str">
        <x:f>IF(B148="","",IF(K148="Done","Complete",IF(G148="","No deadline",IF(G148&lt;TODAY(),"Overdue",IF(O148&lt;=Rules!$B$17,"Imminent",IF(O148&lt;=Rules!$B$18,"Due soon","Scheduled"))))))</x:f>
      </x:c>
      <x:c r="R148" s="28" t="str">
        <x:f>IF(B148="","",IF(COUNT(H148:J148)&lt;3,"",H148*Rules!$B$6+I148*Rules!$B$7+(6-J148)*Rules!$B$8+P148*Rules!$B$9))</x:f>
      </x:c>
      <x:c r="S148" s="21" t="str">
        <x:f>IF(B148="","",IF(K148="Done","Done",IF(K148="On hold","On hold",IF(COUNT(H148:J148)&lt;3,"Needs rating",IF(L148&lt;&gt;"","Blocked",IF(Q148="Overdue","Critical",IF(R148&gt;=Rules!$B$12,"Critical",IF(R148&gt;=Rules!$B$13,"High",IF(R148&gt;=Rules!$B$14,"Medium","Low")))))))))</x:f>
      </x:c>
      <x:c r="T148" s="21" t="str">
        <x:f>IF(B148="","",IF(S148="Done","Complete",IF(S148="On hold","Review hold",IF(S148="Needs rating","Add ratings",IF(S148="Blocked",IF(Q148="Overdue","Escalate blocker","Clear blocker"),IF(Q148="Overdue","Escalate",IF(S148="Critical","Do next",IF(S148="High","Schedule this week",IF(S148="Medium","Plan","Backlog")))))))))</x:f>
      </x:c>
      <x:c r="U148" s="28" t="str">
        <x:f>IF(OR(B148="",R148="",K148="Done",K148="On hold"),"",COUNTIFS($R$8:$R$157,"&gt;"&amp;R148,$K$8:$K$157,"&lt;&gt;Done",$K$8:$K$157,"&lt;&gt;On hold")+COUNTIFS($R$8:R148,R148,$K$8:K148,"&lt;&gt;Done",$K$8:K148,"&lt;&gt;On hold"))</x:f>
      </x:c>
    </x:row>
    <x:row r="149" ht="24" customHeight="1">
      <x:c r="A149" s="20" t="str">
        <x:f>IF(B149="","","RW-"&amp;TEXT(ROW()-7,"000"))</x:f>
      </x:c>
      <x:c r="B149" s="32"/>
      <x:c r="C149" s="32"/>
      <x:c r="D149" s="32"/>
      <x:c r="E149" s="32"/>
      <x:c r="F149" s="35"/>
      <x:c r="G149" s="35"/>
      <x:c r="H149" s="36"/>
      <x:c r="I149" s="36"/>
      <x:c r="J149" s="36"/>
      <x:c r="K149" s="32"/>
      <x:c r="L149" s="32"/>
      <x:c r="M149" s="32"/>
      <x:c r="N149" s="32"/>
      <x:c r="O149" s="28" t="str">
        <x:f>IF(OR(B149="",G149=""),"",G149-TODAY())</x:f>
      </x:c>
      <x:c r="P149" s="28" t="str">
        <x:f>IF(B149="","",IF(G149="",Rules!$E$10,IF(G149&lt;TODAY(),Rules!$E$6,IF(O149&lt;=Rules!$B$17,Rules!$E$7,IF(O149&lt;=Rules!$B$18,Rules!$E$8,IF(O149&lt;=Rules!$B$19,Rules!$E$9,Rules!$E$10))))))</x:f>
      </x:c>
      <x:c r="Q149" s="21" t="str">
        <x:f>IF(B149="","",IF(K149="Done","Complete",IF(G149="","No deadline",IF(G149&lt;TODAY(),"Overdue",IF(O149&lt;=Rules!$B$17,"Imminent",IF(O149&lt;=Rules!$B$18,"Due soon","Scheduled"))))))</x:f>
      </x:c>
      <x:c r="R149" s="28" t="str">
        <x:f>IF(B149="","",IF(COUNT(H149:J149)&lt;3,"",H149*Rules!$B$6+I149*Rules!$B$7+(6-J149)*Rules!$B$8+P149*Rules!$B$9))</x:f>
      </x:c>
      <x:c r="S149" s="21" t="str">
        <x:f>IF(B149="","",IF(K149="Done","Done",IF(K149="On hold","On hold",IF(COUNT(H149:J149)&lt;3,"Needs rating",IF(L149&lt;&gt;"","Blocked",IF(Q149="Overdue","Critical",IF(R149&gt;=Rules!$B$12,"Critical",IF(R149&gt;=Rules!$B$13,"High",IF(R149&gt;=Rules!$B$14,"Medium","Low")))))))))</x:f>
      </x:c>
      <x:c r="T149" s="21" t="str">
        <x:f>IF(B149="","",IF(S149="Done","Complete",IF(S149="On hold","Review hold",IF(S149="Needs rating","Add ratings",IF(S149="Blocked",IF(Q149="Overdue","Escalate blocker","Clear blocker"),IF(Q149="Overdue","Escalate",IF(S149="Critical","Do next",IF(S149="High","Schedule this week",IF(S149="Medium","Plan","Backlog")))))))))</x:f>
      </x:c>
      <x:c r="U149" s="28" t="str">
        <x:f>IF(OR(B149="",R149="",K149="Done",K149="On hold"),"",COUNTIFS($R$8:$R$157,"&gt;"&amp;R149,$K$8:$K$157,"&lt;&gt;Done",$K$8:$K$157,"&lt;&gt;On hold")+COUNTIFS($R$8:R149,R149,$K$8:K149,"&lt;&gt;Done",$K$8:K149,"&lt;&gt;On hold"))</x:f>
      </x:c>
    </x:row>
    <x:row r="150" ht="24" customHeight="1">
      <x:c r="A150" s="20" t="str">
        <x:f>IF(B150="","","RW-"&amp;TEXT(ROW()-7,"000"))</x:f>
      </x:c>
      <x:c r="B150" s="32"/>
      <x:c r="C150" s="32"/>
      <x:c r="D150" s="32"/>
      <x:c r="E150" s="32"/>
      <x:c r="F150" s="35"/>
      <x:c r="G150" s="35"/>
      <x:c r="H150" s="36"/>
      <x:c r="I150" s="36"/>
      <x:c r="J150" s="36"/>
      <x:c r="K150" s="32"/>
      <x:c r="L150" s="32"/>
      <x:c r="M150" s="32"/>
      <x:c r="N150" s="32"/>
      <x:c r="O150" s="28" t="str">
        <x:f>IF(OR(B150="",G150=""),"",G150-TODAY())</x:f>
      </x:c>
      <x:c r="P150" s="28" t="str">
        <x:f>IF(B150="","",IF(G150="",Rules!$E$10,IF(G150&lt;TODAY(),Rules!$E$6,IF(O150&lt;=Rules!$B$17,Rules!$E$7,IF(O150&lt;=Rules!$B$18,Rules!$E$8,IF(O150&lt;=Rules!$B$19,Rules!$E$9,Rules!$E$10))))))</x:f>
      </x:c>
      <x:c r="Q150" s="21" t="str">
        <x:f>IF(B150="","",IF(K150="Done","Complete",IF(G150="","No deadline",IF(G150&lt;TODAY(),"Overdue",IF(O150&lt;=Rules!$B$17,"Imminent",IF(O150&lt;=Rules!$B$18,"Due soon","Scheduled"))))))</x:f>
      </x:c>
      <x:c r="R150" s="28" t="str">
        <x:f>IF(B150="","",IF(COUNT(H150:J150)&lt;3,"",H150*Rules!$B$6+I150*Rules!$B$7+(6-J150)*Rules!$B$8+P150*Rules!$B$9))</x:f>
      </x:c>
      <x:c r="S150" s="21" t="str">
        <x:f>IF(B150="","",IF(K150="Done","Done",IF(K150="On hold","On hold",IF(COUNT(H150:J150)&lt;3,"Needs rating",IF(L150&lt;&gt;"","Blocked",IF(Q150="Overdue","Critical",IF(R150&gt;=Rules!$B$12,"Critical",IF(R150&gt;=Rules!$B$13,"High",IF(R150&gt;=Rules!$B$14,"Medium","Low")))))))))</x:f>
      </x:c>
      <x:c r="T150" s="21" t="str">
        <x:f>IF(B150="","",IF(S150="Done","Complete",IF(S150="On hold","Review hold",IF(S150="Needs rating","Add ratings",IF(S150="Blocked",IF(Q150="Overdue","Escalate blocker","Clear blocker"),IF(Q150="Overdue","Escalate",IF(S150="Critical","Do next",IF(S150="High","Schedule this week",IF(S150="Medium","Plan","Backlog")))))))))</x:f>
      </x:c>
      <x:c r="U150" s="28" t="str">
        <x:f>IF(OR(B150="",R150="",K150="Done",K150="On hold"),"",COUNTIFS($R$8:$R$157,"&gt;"&amp;R150,$K$8:$K$157,"&lt;&gt;Done",$K$8:$K$157,"&lt;&gt;On hold")+COUNTIFS($R$8:R150,R150,$K$8:K150,"&lt;&gt;Done",$K$8:K150,"&lt;&gt;On hold"))</x:f>
      </x:c>
    </x:row>
    <x:row r="151" ht="24" customHeight="1">
      <x:c r="A151" s="20" t="str">
        <x:f>IF(B151="","","RW-"&amp;TEXT(ROW()-7,"000"))</x:f>
      </x:c>
      <x:c r="B151" s="32"/>
      <x:c r="C151" s="32"/>
      <x:c r="D151" s="32"/>
      <x:c r="E151" s="32"/>
      <x:c r="F151" s="35"/>
      <x:c r="G151" s="35"/>
      <x:c r="H151" s="36"/>
      <x:c r="I151" s="36"/>
      <x:c r="J151" s="36"/>
      <x:c r="K151" s="32"/>
      <x:c r="L151" s="32"/>
      <x:c r="M151" s="32"/>
      <x:c r="N151" s="32"/>
      <x:c r="O151" s="28" t="str">
        <x:f>IF(OR(B151="",G151=""),"",G151-TODAY())</x:f>
      </x:c>
      <x:c r="P151" s="28" t="str">
        <x:f>IF(B151="","",IF(G151="",Rules!$E$10,IF(G151&lt;TODAY(),Rules!$E$6,IF(O151&lt;=Rules!$B$17,Rules!$E$7,IF(O151&lt;=Rules!$B$18,Rules!$E$8,IF(O151&lt;=Rules!$B$19,Rules!$E$9,Rules!$E$10))))))</x:f>
      </x:c>
      <x:c r="Q151" s="21" t="str">
        <x:f>IF(B151="","",IF(K151="Done","Complete",IF(G151="","No deadline",IF(G151&lt;TODAY(),"Overdue",IF(O151&lt;=Rules!$B$17,"Imminent",IF(O151&lt;=Rules!$B$18,"Due soon","Scheduled"))))))</x:f>
      </x:c>
      <x:c r="R151" s="28" t="str">
        <x:f>IF(B151="","",IF(COUNT(H151:J151)&lt;3,"",H151*Rules!$B$6+I151*Rules!$B$7+(6-J151)*Rules!$B$8+P151*Rules!$B$9))</x:f>
      </x:c>
      <x:c r="S151" s="21" t="str">
        <x:f>IF(B151="","",IF(K151="Done","Done",IF(K151="On hold","On hold",IF(COUNT(H151:J151)&lt;3,"Needs rating",IF(L151&lt;&gt;"","Blocked",IF(Q151="Overdue","Critical",IF(R151&gt;=Rules!$B$12,"Critical",IF(R151&gt;=Rules!$B$13,"High",IF(R151&gt;=Rules!$B$14,"Medium","Low")))))))))</x:f>
      </x:c>
      <x:c r="T151" s="21" t="str">
        <x:f>IF(B151="","",IF(S151="Done","Complete",IF(S151="On hold","Review hold",IF(S151="Needs rating","Add ratings",IF(S151="Blocked",IF(Q151="Overdue","Escalate blocker","Clear blocker"),IF(Q151="Overdue","Escalate",IF(S151="Critical","Do next",IF(S151="High","Schedule this week",IF(S151="Medium","Plan","Backlog")))))))))</x:f>
      </x:c>
      <x:c r="U151" s="28" t="str">
        <x:f>IF(OR(B151="",R151="",K151="Done",K151="On hold"),"",COUNTIFS($R$8:$R$157,"&gt;"&amp;R151,$K$8:$K$157,"&lt;&gt;Done",$K$8:$K$157,"&lt;&gt;On hold")+COUNTIFS($R$8:R151,R151,$K$8:K151,"&lt;&gt;Done",$K$8:K151,"&lt;&gt;On hold"))</x:f>
      </x:c>
    </x:row>
    <x:row r="152" ht="24" customHeight="1">
      <x:c r="A152" s="20" t="str">
        <x:f>IF(B152="","","RW-"&amp;TEXT(ROW()-7,"000"))</x:f>
      </x:c>
      <x:c r="B152" s="32"/>
      <x:c r="C152" s="32"/>
      <x:c r="D152" s="32"/>
      <x:c r="E152" s="32"/>
      <x:c r="F152" s="35"/>
      <x:c r="G152" s="35"/>
      <x:c r="H152" s="36"/>
      <x:c r="I152" s="36"/>
      <x:c r="J152" s="36"/>
      <x:c r="K152" s="32"/>
      <x:c r="L152" s="32"/>
      <x:c r="M152" s="32"/>
      <x:c r="N152" s="32"/>
      <x:c r="O152" s="28" t="str">
        <x:f>IF(OR(B152="",G152=""),"",G152-TODAY())</x:f>
      </x:c>
      <x:c r="P152" s="28" t="str">
        <x:f>IF(B152="","",IF(G152="",Rules!$E$10,IF(G152&lt;TODAY(),Rules!$E$6,IF(O152&lt;=Rules!$B$17,Rules!$E$7,IF(O152&lt;=Rules!$B$18,Rules!$E$8,IF(O152&lt;=Rules!$B$19,Rules!$E$9,Rules!$E$10))))))</x:f>
      </x:c>
      <x:c r="Q152" s="21" t="str">
        <x:f>IF(B152="","",IF(K152="Done","Complete",IF(G152="","No deadline",IF(G152&lt;TODAY(),"Overdue",IF(O152&lt;=Rules!$B$17,"Imminent",IF(O152&lt;=Rules!$B$18,"Due soon","Scheduled"))))))</x:f>
      </x:c>
      <x:c r="R152" s="28" t="str">
        <x:f>IF(B152="","",IF(COUNT(H152:J152)&lt;3,"",H152*Rules!$B$6+I152*Rules!$B$7+(6-J152)*Rules!$B$8+P152*Rules!$B$9))</x:f>
      </x:c>
      <x:c r="S152" s="21" t="str">
        <x:f>IF(B152="","",IF(K152="Done","Done",IF(K152="On hold","On hold",IF(COUNT(H152:J152)&lt;3,"Needs rating",IF(L152&lt;&gt;"","Blocked",IF(Q152="Overdue","Critical",IF(R152&gt;=Rules!$B$12,"Critical",IF(R152&gt;=Rules!$B$13,"High",IF(R152&gt;=Rules!$B$14,"Medium","Low")))))))))</x:f>
      </x:c>
      <x:c r="T152" s="21" t="str">
        <x:f>IF(B152="","",IF(S152="Done","Complete",IF(S152="On hold","Review hold",IF(S152="Needs rating","Add ratings",IF(S152="Blocked",IF(Q152="Overdue","Escalate blocker","Clear blocker"),IF(Q152="Overdue","Escalate",IF(S152="Critical","Do next",IF(S152="High","Schedule this week",IF(S152="Medium","Plan","Backlog")))))))))</x:f>
      </x:c>
      <x:c r="U152" s="28" t="str">
        <x:f>IF(OR(B152="",R152="",K152="Done",K152="On hold"),"",COUNTIFS($R$8:$R$157,"&gt;"&amp;R152,$K$8:$K$157,"&lt;&gt;Done",$K$8:$K$157,"&lt;&gt;On hold")+COUNTIFS($R$8:R152,R152,$K$8:K152,"&lt;&gt;Done",$K$8:K152,"&lt;&gt;On hold"))</x:f>
      </x:c>
    </x:row>
    <x:row r="153" ht="24" customHeight="1">
      <x:c r="A153" s="20" t="str">
        <x:f>IF(B153="","","RW-"&amp;TEXT(ROW()-7,"000"))</x:f>
      </x:c>
      <x:c r="B153" s="32"/>
      <x:c r="C153" s="32"/>
      <x:c r="D153" s="32"/>
      <x:c r="E153" s="32"/>
      <x:c r="F153" s="35"/>
      <x:c r="G153" s="35"/>
      <x:c r="H153" s="36"/>
      <x:c r="I153" s="36"/>
      <x:c r="J153" s="36"/>
      <x:c r="K153" s="32"/>
      <x:c r="L153" s="32"/>
      <x:c r="M153" s="32"/>
      <x:c r="N153" s="32"/>
      <x:c r="O153" s="28" t="str">
        <x:f>IF(OR(B153="",G153=""),"",G153-TODAY())</x:f>
      </x:c>
      <x:c r="P153" s="28" t="str">
        <x:f>IF(B153="","",IF(G153="",Rules!$E$10,IF(G153&lt;TODAY(),Rules!$E$6,IF(O153&lt;=Rules!$B$17,Rules!$E$7,IF(O153&lt;=Rules!$B$18,Rules!$E$8,IF(O153&lt;=Rules!$B$19,Rules!$E$9,Rules!$E$10))))))</x:f>
      </x:c>
      <x:c r="Q153" s="21" t="str">
        <x:f>IF(B153="","",IF(K153="Done","Complete",IF(G153="","No deadline",IF(G153&lt;TODAY(),"Overdue",IF(O153&lt;=Rules!$B$17,"Imminent",IF(O153&lt;=Rules!$B$18,"Due soon","Scheduled"))))))</x:f>
      </x:c>
      <x:c r="R153" s="28" t="str">
        <x:f>IF(B153="","",IF(COUNT(H153:J153)&lt;3,"",H153*Rules!$B$6+I153*Rules!$B$7+(6-J153)*Rules!$B$8+P153*Rules!$B$9))</x:f>
      </x:c>
      <x:c r="S153" s="21" t="str">
        <x:f>IF(B153="","",IF(K153="Done","Done",IF(K153="On hold","On hold",IF(COUNT(H153:J153)&lt;3,"Needs rating",IF(L153&lt;&gt;"","Blocked",IF(Q153="Overdue","Critical",IF(R153&gt;=Rules!$B$12,"Critical",IF(R153&gt;=Rules!$B$13,"High",IF(R153&gt;=Rules!$B$14,"Medium","Low")))))))))</x:f>
      </x:c>
      <x:c r="T153" s="21" t="str">
        <x:f>IF(B153="","",IF(S153="Done","Complete",IF(S153="On hold","Review hold",IF(S153="Needs rating","Add ratings",IF(S153="Blocked",IF(Q153="Overdue","Escalate blocker","Clear blocker"),IF(Q153="Overdue","Escalate",IF(S153="Critical","Do next",IF(S153="High","Schedule this week",IF(S153="Medium","Plan","Backlog")))))))))</x:f>
      </x:c>
      <x:c r="U153" s="28" t="str">
        <x:f>IF(OR(B153="",R153="",K153="Done",K153="On hold"),"",COUNTIFS($R$8:$R$157,"&gt;"&amp;R153,$K$8:$K$157,"&lt;&gt;Done",$K$8:$K$157,"&lt;&gt;On hold")+COUNTIFS($R$8:R153,R153,$K$8:K153,"&lt;&gt;Done",$K$8:K153,"&lt;&gt;On hold"))</x:f>
      </x:c>
    </x:row>
    <x:row r="154" ht="24" customHeight="1">
      <x:c r="A154" s="20" t="str">
        <x:f>IF(B154="","","RW-"&amp;TEXT(ROW()-7,"000"))</x:f>
      </x:c>
      <x:c r="B154" s="32"/>
      <x:c r="C154" s="32"/>
      <x:c r="D154" s="32"/>
      <x:c r="E154" s="32"/>
      <x:c r="F154" s="35"/>
      <x:c r="G154" s="35"/>
      <x:c r="H154" s="36"/>
      <x:c r="I154" s="36"/>
      <x:c r="J154" s="36"/>
      <x:c r="K154" s="32"/>
      <x:c r="L154" s="32"/>
      <x:c r="M154" s="32"/>
      <x:c r="N154" s="32"/>
      <x:c r="O154" s="28" t="str">
        <x:f>IF(OR(B154="",G154=""),"",G154-TODAY())</x:f>
      </x:c>
      <x:c r="P154" s="28" t="str">
        <x:f>IF(B154="","",IF(G154="",Rules!$E$10,IF(G154&lt;TODAY(),Rules!$E$6,IF(O154&lt;=Rules!$B$17,Rules!$E$7,IF(O154&lt;=Rules!$B$18,Rules!$E$8,IF(O154&lt;=Rules!$B$19,Rules!$E$9,Rules!$E$10))))))</x:f>
      </x:c>
      <x:c r="Q154" s="21" t="str">
        <x:f>IF(B154="","",IF(K154="Done","Complete",IF(G154="","No deadline",IF(G154&lt;TODAY(),"Overdue",IF(O154&lt;=Rules!$B$17,"Imminent",IF(O154&lt;=Rules!$B$18,"Due soon","Scheduled"))))))</x:f>
      </x:c>
      <x:c r="R154" s="28" t="str">
        <x:f>IF(B154="","",IF(COUNT(H154:J154)&lt;3,"",H154*Rules!$B$6+I154*Rules!$B$7+(6-J154)*Rules!$B$8+P154*Rules!$B$9))</x:f>
      </x:c>
      <x:c r="S154" s="21" t="str">
        <x:f>IF(B154="","",IF(K154="Done","Done",IF(K154="On hold","On hold",IF(COUNT(H154:J154)&lt;3,"Needs rating",IF(L154&lt;&gt;"","Blocked",IF(Q154="Overdue","Critical",IF(R154&gt;=Rules!$B$12,"Critical",IF(R154&gt;=Rules!$B$13,"High",IF(R154&gt;=Rules!$B$14,"Medium","Low")))))))))</x:f>
      </x:c>
      <x:c r="T154" s="21" t="str">
        <x:f>IF(B154="","",IF(S154="Done","Complete",IF(S154="On hold","Review hold",IF(S154="Needs rating","Add ratings",IF(S154="Blocked",IF(Q154="Overdue","Escalate blocker","Clear blocker"),IF(Q154="Overdue","Escalate",IF(S154="Critical","Do next",IF(S154="High","Schedule this week",IF(S154="Medium","Plan","Backlog")))))))))</x:f>
      </x:c>
      <x:c r="U154" s="28" t="str">
        <x:f>IF(OR(B154="",R154="",K154="Done",K154="On hold"),"",COUNTIFS($R$8:$R$157,"&gt;"&amp;R154,$K$8:$K$157,"&lt;&gt;Done",$K$8:$K$157,"&lt;&gt;On hold")+COUNTIFS($R$8:R154,R154,$K$8:K154,"&lt;&gt;Done",$K$8:K154,"&lt;&gt;On hold"))</x:f>
      </x:c>
    </x:row>
    <x:row r="155" ht="24" customHeight="1">
      <x:c r="A155" s="20" t="str">
        <x:f>IF(B155="","","RW-"&amp;TEXT(ROW()-7,"000"))</x:f>
      </x:c>
      <x:c r="B155" s="32"/>
      <x:c r="C155" s="32"/>
      <x:c r="D155" s="32"/>
      <x:c r="E155" s="32"/>
      <x:c r="F155" s="35"/>
      <x:c r="G155" s="35"/>
      <x:c r="H155" s="36"/>
      <x:c r="I155" s="36"/>
      <x:c r="J155" s="36"/>
      <x:c r="K155" s="32"/>
      <x:c r="L155" s="32"/>
      <x:c r="M155" s="32"/>
      <x:c r="N155" s="32"/>
      <x:c r="O155" s="28" t="str">
        <x:f>IF(OR(B155="",G155=""),"",G155-TODAY())</x:f>
      </x:c>
      <x:c r="P155" s="28" t="str">
        <x:f>IF(B155="","",IF(G155="",Rules!$E$10,IF(G155&lt;TODAY(),Rules!$E$6,IF(O155&lt;=Rules!$B$17,Rules!$E$7,IF(O155&lt;=Rules!$B$18,Rules!$E$8,IF(O155&lt;=Rules!$B$19,Rules!$E$9,Rules!$E$10))))))</x:f>
      </x:c>
      <x:c r="Q155" s="21" t="str">
        <x:f>IF(B155="","",IF(K155="Done","Complete",IF(G155="","No deadline",IF(G155&lt;TODAY(),"Overdue",IF(O155&lt;=Rules!$B$17,"Imminent",IF(O155&lt;=Rules!$B$18,"Due soon","Scheduled"))))))</x:f>
      </x:c>
      <x:c r="R155" s="28" t="str">
        <x:f>IF(B155="","",IF(COUNT(H155:J155)&lt;3,"",H155*Rules!$B$6+I155*Rules!$B$7+(6-J155)*Rules!$B$8+P155*Rules!$B$9))</x:f>
      </x:c>
      <x:c r="S155" s="21" t="str">
        <x:f>IF(B155="","",IF(K155="Done","Done",IF(K155="On hold","On hold",IF(COUNT(H155:J155)&lt;3,"Needs rating",IF(L155&lt;&gt;"","Blocked",IF(Q155="Overdue","Critical",IF(R155&gt;=Rules!$B$12,"Critical",IF(R155&gt;=Rules!$B$13,"High",IF(R155&gt;=Rules!$B$14,"Medium","Low")))))))))</x:f>
      </x:c>
      <x:c r="T155" s="21" t="str">
        <x:f>IF(B155="","",IF(S155="Done","Complete",IF(S155="On hold","Review hold",IF(S155="Needs rating","Add ratings",IF(S155="Blocked",IF(Q155="Overdue","Escalate blocker","Clear blocker"),IF(Q155="Overdue","Escalate",IF(S155="Critical","Do next",IF(S155="High","Schedule this week",IF(S155="Medium","Plan","Backlog")))))))))</x:f>
      </x:c>
      <x:c r="U155" s="28" t="str">
        <x:f>IF(OR(B155="",R155="",K155="Done",K155="On hold"),"",COUNTIFS($R$8:$R$157,"&gt;"&amp;R155,$K$8:$K$157,"&lt;&gt;Done",$K$8:$K$157,"&lt;&gt;On hold")+COUNTIFS($R$8:R155,R155,$K$8:K155,"&lt;&gt;Done",$K$8:K155,"&lt;&gt;On hold"))</x:f>
      </x:c>
    </x:row>
    <x:row r="156" ht="24" customHeight="1">
      <x:c r="A156" s="20" t="str">
        <x:f>IF(B156="","","RW-"&amp;TEXT(ROW()-7,"000"))</x:f>
      </x:c>
      <x:c r="B156" s="32"/>
      <x:c r="C156" s="32"/>
      <x:c r="D156" s="32"/>
      <x:c r="E156" s="32"/>
      <x:c r="F156" s="35"/>
      <x:c r="G156" s="35"/>
      <x:c r="H156" s="36"/>
      <x:c r="I156" s="36"/>
      <x:c r="J156" s="36"/>
      <x:c r="K156" s="32"/>
      <x:c r="L156" s="32"/>
      <x:c r="M156" s="32"/>
      <x:c r="N156" s="32"/>
      <x:c r="O156" s="28" t="str">
        <x:f>IF(OR(B156="",G156=""),"",G156-TODAY())</x:f>
      </x:c>
      <x:c r="P156" s="28" t="str">
        <x:f>IF(B156="","",IF(G156="",Rules!$E$10,IF(G156&lt;TODAY(),Rules!$E$6,IF(O156&lt;=Rules!$B$17,Rules!$E$7,IF(O156&lt;=Rules!$B$18,Rules!$E$8,IF(O156&lt;=Rules!$B$19,Rules!$E$9,Rules!$E$10))))))</x:f>
      </x:c>
      <x:c r="Q156" s="21" t="str">
        <x:f>IF(B156="","",IF(K156="Done","Complete",IF(G156="","No deadline",IF(G156&lt;TODAY(),"Overdue",IF(O156&lt;=Rules!$B$17,"Imminent",IF(O156&lt;=Rules!$B$18,"Due soon","Scheduled"))))))</x:f>
      </x:c>
      <x:c r="R156" s="28" t="str">
        <x:f>IF(B156="","",IF(COUNT(H156:J156)&lt;3,"",H156*Rules!$B$6+I156*Rules!$B$7+(6-J156)*Rules!$B$8+P156*Rules!$B$9))</x:f>
      </x:c>
      <x:c r="S156" s="21" t="str">
        <x:f>IF(B156="","",IF(K156="Done","Done",IF(K156="On hold","On hold",IF(COUNT(H156:J156)&lt;3,"Needs rating",IF(L156&lt;&gt;"","Blocked",IF(Q156="Overdue","Critical",IF(R156&gt;=Rules!$B$12,"Critical",IF(R156&gt;=Rules!$B$13,"High",IF(R156&gt;=Rules!$B$14,"Medium","Low")))))))))</x:f>
      </x:c>
      <x:c r="T156" s="21" t="str">
        <x:f>IF(B156="","",IF(S156="Done","Complete",IF(S156="On hold","Review hold",IF(S156="Needs rating","Add ratings",IF(S156="Blocked",IF(Q156="Overdue","Escalate blocker","Clear blocker"),IF(Q156="Overdue","Escalate",IF(S156="Critical","Do next",IF(S156="High","Schedule this week",IF(S156="Medium","Plan","Backlog")))))))))</x:f>
      </x:c>
      <x:c r="U156" s="28" t="str">
        <x:f>IF(OR(B156="",R156="",K156="Done",K156="On hold"),"",COUNTIFS($R$8:$R$157,"&gt;"&amp;R156,$K$8:$K$157,"&lt;&gt;Done",$K$8:$K$157,"&lt;&gt;On hold")+COUNTIFS($R$8:R156,R156,$K$8:K156,"&lt;&gt;Done",$K$8:K156,"&lt;&gt;On hold"))</x:f>
      </x:c>
    </x:row>
    <x:row r="157" ht="24" customHeight="1">
      <x:c r="A157" s="20" t="str">
        <x:f>IF(B157="","","RW-"&amp;TEXT(ROW()-7,"000"))</x:f>
      </x:c>
      <x:c r="B157" s="32"/>
      <x:c r="C157" s="32"/>
      <x:c r="D157" s="32"/>
      <x:c r="E157" s="32"/>
      <x:c r="F157" s="35"/>
      <x:c r="G157" s="35"/>
      <x:c r="H157" s="36"/>
      <x:c r="I157" s="36"/>
      <x:c r="J157" s="36"/>
      <x:c r="K157" s="32"/>
      <x:c r="L157" s="32"/>
      <x:c r="M157" s="32"/>
      <x:c r="N157" s="32"/>
      <x:c r="O157" s="28" t="str">
        <x:f>IF(OR(B157="",G157=""),"",G157-TODAY())</x:f>
      </x:c>
      <x:c r="P157" s="28" t="str">
        <x:f>IF(B157="","",IF(G157="",Rules!$E$10,IF(G157&lt;TODAY(),Rules!$E$6,IF(O157&lt;=Rules!$B$17,Rules!$E$7,IF(O157&lt;=Rules!$B$18,Rules!$E$8,IF(O157&lt;=Rules!$B$19,Rules!$E$9,Rules!$E$10))))))</x:f>
      </x:c>
      <x:c r="Q157" s="21" t="str">
        <x:f>IF(B157="","",IF(K157="Done","Complete",IF(G157="","No deadline",IF(G157&lt;TODAY(),"Overdue",IF(O157&lt;=Rules!$B$17,"Imminent",IF(O157&lt;=Rules!$B$18,"Due soon","Scheduled"))))))</x:f>
      </x:c>
      <x:c r="R157" s="28" t="str">
        <x:f>IF(B157="","",IF(COUNT(H157:J157)&lt;3,"",H157*Rules!$B$6+I157*Rules!$B$7+(6-J157)*Rules!$B$8+P157*Rules!$B$9))</x:f>
      </x:c>
      <x:c r="S157" s="21" t="str">
        <x:f>IF(B157="","",IF(K157="Done","Done",IF(K157="On hold","On hold",IF(COUNT(H157:J157)&lt;3,"Needs rating",IF(L157&lt;&gt;"","Blocked",IF(Q157="Overdue","Critical",IF(R157&gt;=Rules!$B$12,"Critical",IF(R157&gt;=Rules!$B$13,"High",IF(R157&gt;=Rules!$B$14,"Medium","Low")))))))))</x:f>
      </x:c>
      <x:c r="T157" s="21" t="str">
        <x:f>IF(B157="","",IF(S157="Done","Complete",IF(S157="On hold","Review hold",IF(S157="Needs rating","Add ratings",IF(S157="Blocked",IF(Q157="Overdue","Escalate blocker","Clear blocker"),IF(Q157="Overdue","Escalate",IF(S157="Critical","Do next",IF(S157="High","Schedule this week",IF(S157="Medium","Plan","Backlog")))))))))</x:f>
      </x:c>
      <x:c r="U157" s="28" t="str">
        <x:f>IF(OR(B157="",R157="",K157="Done",K157="On hold"),"",COUNTIFS($R$8:$R$157,"&gt;"&amp;R157,$K$8:$K$157,"&lt;&gt;Done",$K$8:$K$157,"&lt;&gt;On hold")+COUNTIFS($R$8:R157,R157,$K$8:K157,"&lt;&gt;Done",$K$8:K157,"&lt;&gt;On hold"))</x:f>
      </x:c>
    </x:row>
  </x:sheetData>
  <x:conditionalFormatting sqref="Q8:Q157">
    <x:cfRule type="expression" dxfId="3" priority="1">
      <x:formula>$Q8="Overdue"</x:formula>
    </x:cfRule>
  </x:conditionalFormatting>
  <x:conditionalFormatting sqref="S8:S157">
    <x:cfRule type="expression" dxfId="4" priority="2">
      <x:formula>$S8="Critical"</x:formula>
    </x:cfRule>
    <x:cfRule type="expression" dxfId="5" priority="3">
      <x:formula>$S8="Blocked"</x:formula>
    </x:cfRule>
    <x:cfRule type="expression" dxfId="6" priority="4">
      <x:formula>$S8="High"</x:formula>
    </x:cfRule>
    <x:cfRule type="expression" dxfId="7" priority="5">
      <x:formula>$S8="Needs rating"</x:formula>
    </x:cfRule>
    <x:cfRule type="expression" dxfId="8" priority="6">
      <x:formula>$S8="Done"</x:formula>
    </x:cfRule>
  </x:conditionalFormatting>
  <x:dataValidations count="5">
    <x:dataValidation type="whole" operator="between" sqref="H8:H157">
      <x:formula1>1</x:formula1>
      <x:formula2>5</x:formula2>
    </x:dataValidation>
    <x:dataValidation type="whole" operator="between" sqref="I8:I157">
      <x:formula1>1</x:formula1>
      <x:formula2>5</x:formula2>
    </x:dataValidation>
    <x:dataValidation type="whole" operator="between" sqref="J8:J157">
      <x:formula1>1</x:formula1>
      <x:formula2>5</x:formula2>
    </x:dataValidation>
    <x:dataValidation type="list" sqref="K8:K157">
      <x:formula1>"Not started,In progress,Waiting,On hold,Done"</x:formula1>
    </x:dataValidation>
    <x:dataValidation type="list" sqref="E8:E157">
      <x:formula1>"Events,Facilities,People,Finance,Suppliers,Communications,Other"</x:formula1>
    </x:dataValidation>
  </x:dataValidations>
  <x:pageMargins left="0.7" right="0.7" top="0.75" bottom="0.75" header="0.3" footer="0.3"/>
  <x:drawing xmlns:r="http://schemas.openxmlformats.org/officeDocument/2006/relationships" r:id="Rdcb8e8b8e5544e5d"/>
  <x:tableParts count="1">
    <x:tablePart xmlns:r="http://schemas.openxmlformats.org/officeDocument/2006/relationships" r:id="Rae2e1cc935234275"/>
  </x:tableParts>
</x:worksheet>
</file>

<file path=xl/worksheets/sheet3.xml><?xml version="1.0" encoding="utf-8"?>
<x:worksheet xmlns:x="http://schemas.openxmlformats.org/spreadsheetml/2006/main">
  <x:sheetPr>
    <x:tabColor rgb="FFC94C43"/>
  </x:sheetPr>
  <x:sheetViews>
    <x:sheetView showGridLines="0" workbookViewId="0"/>
  </x:sheetViews>
  <x:sheetFormatPr defaultRowHeight="15"/>
  <x:cols>
    <x:col min="1" max="1" width="31" hidden="0" customWidth="1"/>
    <x:col min="2" max="2" width="16" hidden="0" customWidth="1"/>
    <x:col min="3" max="3" width="4" hidden="0" customWidth="1"/>
    <x:col min="4" max="4" width="29" hidden="0" customWidth="1"/>
    <x:col min="5" max="5" width="16" hidden="0" customWidth="1"/>
    <x:col min="6" max="6" width="22" hidden="0" customWidth="1"/>
  </x:cols>
  <x:sheetData>
    <x:row r="1" ht="13" customHeight="1">
      <x:c r="A1" s="2"/>
      <x:c r="B1" s="2"/>
      <x:c r="C1" s="2"/>
      <x:c r="D1" s="2"/>
      <x:c r="E1" s="2"/>
      <x:c r="F1" s="2"/>
    </x:row>
    <x:row r="2" ht="34" customHeight="1">
      <x:c r="A2" s="9" t="str">
        <x:v>Priority rules</x:v>
      </x:c>
      <x:c r="B2" s="2"/>
      <x:c r="C2" s="2"/>
      <x:c r="D2" s="2"/>
      <x:c r="E2" s="2"/>
      <x:c r="F2" s="2"/>
    </x:row>
    <x:row r="3" ht="3" customHeight="1">
      <x:c r="A3" s="4"/>
      <x:c r="B3" s="4"/>
      <x:c r="C3" s="4"/>
      <x:c r="D3" s="4"/>
      <x:c r="E3" s="4"/>
      <x:c r="F3" s="4"/>
    </x:row>
    <x:row r="4">
      <x:c r="A4" s="5" t="str">
        <x:v>Edit yellow cells to tune the ranking for your team.</x:v>
      </x:c>
      <x:c r="B4" s="2"/>
      <x:c r="C4" s="2"/>
      <x:c r="D4" s="2"/>
      <x:c r="E4" s="2"/>
      <x:c r="F4" s="2"/>
    </x:row>
    <x:row r="5">
      <x:c r="A5" s="16" t="str">
        <x:v>Score weights</x:v>
      </x:c>
      <x:c r="B5" s="2"/>
      <x:c r="C5" s="2"/>
      <x:c r="D5" s="16" t="str">
        <x:v>Deadline points</x:v>
      </x:c>
      <x:c r="E5" s="2"/>
      <x:c r="F5" s="2"/>
    </x:row>
    <x:row r="6">
      <x:c r="A6" s="2" t="str">
        <x:v>Impact</x:v>
      </x:c>
      <x:c r="B6" s="34" t="n">
        <x:v>4</x:v>
      </x:c>
      <x:c r="C6" s="2"/>
      <x:c r="D6" s="2" t="str">
        <x:v>Overdue</x:v>
      </x:c>
      <x:c r="E6" s="34" t="n">
        <x:v>5</x:v>
      </x:c>
      <x:c r="F6" s="2"/>
    </x:row>
    <x:row r="7">
      <x:c r="A7" s="2" t="str">
        <x:v>Urgency</x:v>
      </x:c>
      <x:c r="B7" s="34" t="n">
        <x:v>3</x:v>
      </x:c>
      <x:c r="C7" s="2"/>
      <x:c r="D7" s="2" t="str">
        <x:v>Imminent window</x:v>
      </x:c>
      <x:c r="E7" s="34" t="n">
        <x:v>4</x:v>
      </x:c>
      <x:c r="F7" s="2"/>
    </x:row>
    <x:row r="8">
      <x:c r="A8" s="2" t="str">
        <x:v>Low effort bonus</x:v>
      </x:c>
      <x:c r="B8" s="34" t="n">
        <x:v>1</x:v>
      </x:c>
      <x:c r="C8" s="2"/>
      <x:c r="D8" s="2" t="str">
        <x:v>Soon window</x:v>
      </x:c>
      <x:c r="E8" s="34" t="n">
        <x:v>3</x:v>
      </x:c>
      <x:c r="F8" s="2"/>
    </x:row>
    <x:row r="9">
      <x:c r="A9" s="2" t="str">
        <x:v>Deadline points</x:v>
      </x:c>
      <x:c r="B9" s="34" t="n">
        <x:v>2</x:v>
      </x:c>
      <x:c r="C9" s="2"/>
      <x:c r="D9" s="2" t="str">
        <x:v>Upcoming window</x:v>
      </x:c>
      <x:c r="E9" s="34" t="n">
        <x:v>1</x:v>
      </x:c>
      <x:c r="F9" s="2"/>
    </x:row>
    <x:row r="10">
      <x:c r="A10" s="2"/>
      <x:c r="B10" s="2"/>
      <x:c r="C10" s="2"/>
      <x:c r="D10" s="2" t="str">
        <x:v>Later / no due date</x:v>
      </x:c>
      <x:c r="E10" s="34" t="n">
        <x:v>0</x:v>
      </x:c>
      <x:c r="F10" s="2"/>
    </x:row>
    <x:row r="11">
      <x:c r="A11" s="16" t="str">
        <x:v>Priority thresholds</x:v>
      </x:c>
      <x:c r="B11" s="2"/>
      <x:c r="C11" s="2"/>
      <x:c r="D11" s="2"/>
      <x:c r="E11" s="2"/>
      <x:c r="F11" s="2"/>
    </x:row>
    <x:row r="12">
      <x:c r="A12" s="2" t="str">
        <x:v>Critical from</x:v>
      </x:c>
      <x:c r="B12" s="34" t="n">
        <x:v>38</x:v>
      </x:c>
      <x:c r="C12" s="2"/>
      <x:c r="D12" s="2"/>
      <x:c r="E12" s="2"/>
      <x:c r="F12" s="2"/>
    </x:row>
    <x:row r="13">
      <x:c r="A13" s="2" t="str">
        <x:v>High from</x:v>
      </x:c>
      <x:c r="B13" s="34" t="n">
        <x:v>28</x:v>
      </x:c>
      <x:c r="C13" s="2"/>
      <x:c r="D13" s="2"/>
      <x:c r="E13" s="2"/>
      <x:c r="F13" s="2"/>
    </x:row>
    <x:row r="14">
      <x:c r="A14" s="2" t="str">
        <x:v>Medium from</x:v>
      </x:c>
      <x:c r="B14" s="34" t="n">
        <x:v>18</x:v>
      </x:c>
      <x:c r="C14" s="2"/>
      <x:c r="D14" s="2"/>
      <x:c r="E14" s="2"/>
      <x:c r="F14" s="2"/>
    </x:row>
    <x:row r="15">
      <x:c r="A15" s="2"/>
      <x:c r="B15" s="2"/>
      <x:c r="C15" s="2"/>
      <x:c r="D15" s="2"/>
      <x:c r="E15" s="2"/>
      <x:c r="F15" s="2"/>
    </x:row>
    <x:row r="16">
      <x:c r="A16" s="16" t="str">
        <x:v>Deadline windows (days left)</x:v>
      </x:c>
      <x:c r="B16" s="2"/>
      <x:c r="C16" s="2"/>
      <x:c r="D16" s="2"/>
      <x:c r="E16" s="2"/>
      <x:c r="F16" s="2"/>
    </x:row>
    <x:row r="17">
      <x:c r="A17" s="2" t="str">
        <x:v>Imminent</x:v>
      </x:c>
      <x:c r="B17" s="34" t="n">
        <x:v>2</x:v>
      </x:c>
      <x:c r="C17" s="2"/>
      <x:c r="D17" s="2"/>
      <x:c r="E17" s="2"/>
      <x:c r="F17" s="2"/>
    </x:row>
    <x:row r="18">
      <x:c r="A18" s="2" t="str">
        <x:v>Soon</x:v>
      </x:c>
      <x:c r="B18" s="34" t="n">
        <x:v>7</x:v>
      </x:c>
      <x:c r="C18" s="2"/>
      <x:c r="D18" s="2"/>
      <x:c r="E18" s="2"/>
      <x:c r="F18" s="2"/>
    </x:row>
    <x:row r="19">
      <x:c r="A19" s="2" t="str">
        <x:v>Upcoming</x:v>
      </x:c>
      <x:c r="B19" s="34" t="n">
        <x:v>14</x:v>
      </x:c>
      <x:c r="C19" s="2"/>
      <x:c r="D19" s="2"/>
      <x:c r="E19" s="2"/>
      <x:c r="F19" s="2"/>
    </x:row>
    <x:row r="20">
      <x:c r="A20" s="2"/>
      <x:c r="B20" s="2"/>
      <x:c r="C20" s="2"/>
      <x:c r="D20" s="2"/>
      <x:c r="E20" s="2"/>
      <x:c r="F20" s="2"/>
    </x:row>
    <x:row r="21">
      <x:c r="A21" s="2"/>
      <x:c r="B21" s="2"/>
      <x:c r="C21" s="2"/>
      <x:c r="D21" s="2"/>
      <x:c r="E21" s="2"/>
      <x:c r="F21" s="2"/>
    </x:row>
    <x:row r="22">
      <x:c r="A22" s="16" t="str">
        <x:v>How the queue works</x:v>
      </x:c>
      <x:c r="B22" s="2"/>
      <x:c r="C22" s="2"/>
      <x:c r="D22" s="2"/>
      <x:c r="E22" s="2"/>
      <x:c r="F22" s="2"/>
    </x:row>
    <x:row r="23" ht="24" customHeight="1">
      <x:c r="A23" s="5" t="str">
        <x:v>Score = weighted impact + urgency + low-effort bonus + deadline points.</x:v>
      </x:c>
      <x:c r="B23" s="5"/>
      <x:c r="C23" s="5"/>
      <x:c r="D23" s="5"/>
      <x:c r="E23" s="5"/>
      <x:c r="F23" s="5"/>
    </x:row>
    <x:row r="24" ht="24" customHeight="1">
      <x:c r="A24" s="5" t="str">
        <x:v>Blocked tasks show Blocked; other rated overdue tasks show Critical. Done and On hold leave the queue.</x:v>
      </x:c>
      <x:c r="B24" s="5"/>
      <x:c r="C24" s="5"/>
      <x:c r="D24" s="5"/>
      <x:c r="E24" s="5"/>
      <x:c r="F24" s="5"/>
    </x:row>
    <x:row r="25" ht="24" customHeight="1">
      <x:c r="A25" s="5" t="str">
        <x:v>Tasks missing a rating show Needs rating and stay out of the ranked queue.</x:v>
      </x:c>
      <x:c r="B25" s="5"/>
      <x:c r="C25" s="5"/>
      <x:c r="D25" s="5"/>
      <x:c r="E25" s="5"/>
      <x:c r="F25" s="5"/>
    </x:row>
    <x:row r="26">
      <x:c r="A26" s="31" t="str">
        <x:v>REGENT’S WHARF  ·  Developed by Arlean Carlos</x:v>
      </x:c>
      <x:c r="B26" s="2"/>
      <x:c r="C26" s="2"/>
      <x:c r="D26" s="2"/>
      <x:c r="E26" s="2"/>
      <x:c r="F26" s="2"/>
    </x:row>
  </x:sheetData>
  <x:dataValidations count="4">
    <x:dataValidation type="whole" operator="between" sqref="B6:B9">
      <x:formula1>0</x:formula1>
      <x:formula2>10</x:formula2>
    </x:dataValidation>
    <x:dataValidation type="whole" operator="between" sqref="B12:B14">
      <x:formula1>0</x:formula1>
      <x:formula2>100</x:formula2>
    </x:dataValidation>
    <x:dataValidation type="whole" operator="between" sqref="B17:B19">
      <x:formula1>0</x:formula1>
      <x:formula2>365</x:formula2>
    </x:dataValidation>
    <x:dataValidation type="whole" operator="between" sqref="E6:E10">
      <x:formula1>0</x:formula1>
      <x:formula2>5</x:formula2>
    </x:dataValidation>
  </x:dataValidations>
  <x:pageMargins left="0.7" right="0.7" top="0.75" bottom="0.75" header="0.3" footer="0.3"/>
  <x:drawing xmlns:r="http://schemas.openxmlformats.org/officeDocument/2006/relationships" r:id="R68db8f7b466e4b08"/>
</x:worksheet>
</file>