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9f26559e7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iage" sheetId="1" r:id="R5162a3d146af49ea"/>
    <x:sheet xmlns:r="http://schemas.openxmlformats.org/officeDocument/2006/relationships" name="SLA rules" sheetId="2" r:id="R801e7e594c124a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 mmm yyyy"/>
  </x:numFmts>
  <x:fonts count="14">
    <x:font>
      <x:sz val="11"/>
      <x:name val="Carlito"/>
    </x:font>
    <x:font>
      <x:sz val="10"/>
      <x:color rgb="FF221C19"/>
      <x:name val="Arial"/>
    </x:font>
    <x:font>
      <x:b/>
      <x:sz val="17"/>
      <x:color rgb="FF882919"/>
      <x:name val="Arial"/>
    </x:font>
    <x:font>
      <x:sz val="10"/>
      <x:color rgb="FF58605B"/>
      <x:name val="Arial"/>
    </x:font>
    <x:font>
      <x:b/>
      <x:sz val="9"/>
      <x:color rgb="FF882919"/>
      <x:name val="Arial"/>
    </x:font>
    <x:font>
      <x:b/>
      <x:sz val="9"/>
      <x:color rgb="FF58605B"/>
      <x:name val="Arial"/>
    </x:font>
    <x:font>
      <x:b/>
      <x:sz val="16"/>
      <x:color rgb="FF882919"/>
      <x:name val="Arial"/>
    </x:font>
    <x:font>
      <x:b/>
      <x:sz val="10"/>
      <x:color rgb="FFFFFFFF"/>
      <x:name val="Arial"/>
    </x:font>
    <x:font>
      <x:b/>
      <x:sz val="17"/>
      <x:color rgb="FFCC483F"/>
      <x:name val="Arial"/>
    </x:font>
    <x:font>
      <x:b/>
      <x:sz val="9"/>
      <x:color rgb="FFCC483F"/>
      <x:name val="Arial"/>
    </x:font>
    <x:font>
      <x:b/>
      <x:sz val="10"/>
      <x:color rgb="FF882919"/>
      <x:name val="Arial"/>
    </x:font>
    <x:font>
      <x:b/>
      <x:sz val="16"/>
      <x:color rgb="FF1C3145"/>
      <x:name val="Arial"/>
    </x:font>
    <x:font>
      <x:b/>
      <x:sz val="9"/>
      <x:color rgb="FFC94C43"/>
      <x:name val="Arial"/>
    </x:font>
    <x:font>
      <x:b/>
      <x:sz val="9"/>
      <x:color rgb="FF52616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882919"/>
      </x:patternFill>
    </x:fill>
    <x:fill>
      <x:patternFill patternType="solid">
        <x:fgColor rgb="FFFCFCF8"/>
      </x:patternFill>
    </x:fill>
    <x:fill>
      <x:patternFill patternType="solid">
        <x:fgColor rgb="FFFFF7D2"/>
      </x:patternFill>
    </x:fill>
    <x:fill>
      <x:patternFill patternType="solid">
        <x:fgColor rgb="FFE2E4E1"/>
      </x:patternFill>
    </x:fill>
    <x:fill>
      <x:patternFill patternType="solid">
        <x:fgColor rgb="FFCC483F"/>
      </x:patternFill>
    </x:fill>
    <x:fill>
      <x:patternFill patternType="solid">
        <x:fgColor rgb="FF1C3145"/>
      </x:patternFill>
    </x:fill>
  </x:fills>
  <x:borders count="4">
    <x:border/>
    <x:border>
      <x:bottom style="medium">
        <x:color rgb="FF882919"/>
      </x:bottom>
    </x:border>
    <x:border>
      <x:bottom style="medium">
        <x:color rgb="FFCC483F"/>
      </x:bottom>
    </x:border>
    <x:border>
      <x:bottom style="medium">
        <x:color rgb="FFC94C43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201" fontId="1" fillId="4" borderId="0" xfId="0" applyNumberFormat="1" applyFont="1" applyFill="1" applyBorder="1" applyAlignment="1">
      <x:alignment vertical="center"/>
    </x:xf>
    <x:xf numFmtId="201" fontId="0" fillId="4" borderId="0" xfId="0" applyNumberFormat="1" applyFont="1" applyFill="1" applyBorder="1"/>
    <x:xf numFmtId="201" fontId="1" fillId="5" borderId="0" xfId="0" applyNumberFormat="1" applyFont="1" applyFill="1" applyBorder="1" applyAlignment="1">
      <x:alignment vertical="center"/>
    </x:xf>
    <x:xf numFmtId="201" fontId="0" fillId="5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2" xfId="0" applyNumberFormat="1" applyFont="1" applyFill="1" applyBorder="1" applyAlignment="1">
      <x:alignment vertical="center"/>
    </x:xf>
    <x:xf numFmtId="0" fontId="8" fillId="0" borderId="2" xfId="0" applyNumberFormat="1" applyFont="1" applyFill="1" applyBorder="1"/>
    <x:xf numFmtId="0" fontId="3" fillId="0" borderId="0" xfId="0" applyNumberFormat="1" applyFont="1" applyFill="1" applyBorder="1"/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 applyAlignment="1">
      <x:alignment vertical="center"/>
    </x:xf>
    <x:xf numFmtId="0" fontId="11" fillId="0" borderId="3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vertical="center"/>
    </x:xf>
    <x:xf numFmtId="200" fontId="11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0" fontId="11" fillId="0" borderId="2" xfId="0" applyNumberFormat="1" applyFont="1" applyFill="1" applyBorder="1" applyAlignment="1">
      <x:alignment vertical="center"/>
    </x:xf>
    <x:xf numFmtId="0" fontId="8" fillId="0" borderId="3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882919"/>
      </x:font>
      <x:fill>
        <x:patternFill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3ba96e97f4f1e" /><Relationship Type="http://schemas.openxmlformats.org/officeDocument/2006/relationships/theme" Target="/xl/theme/theme1.xml" Id="R5e08c624aa384938" /><Relationship Type="http://schemas.openxmlformats.org/officeDocument/2006/relationships/sharedStrings" Target="/xl/sharedStrings.xml" Id="R6482424d327e47cb" /><Relationship Type="http://schemas.openxmlformats.org/officeDocument/2006/relationships/worksheet" Target="/xl/worksheets/sheet1.xml" Id="R5162a3d146af49ea" /><Relationship Type="http://schemas.openxmlformats.org/officeDocument/2006/relationships/worksheet" Target="/xl/worksheets/sheet2.xml" Id="R801e7e594c124a7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e14c4ef26574f0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b1a32dd4c9cd4170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752600" cy="571500"/>
    <xdr:pic>
      <xdr:nvPicPr>
        <xdr:cNvPr id="1" name="0eb1c4b4-ce09-45ce-8e26-57a9e064a42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e14c4ef26574f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0</xdr:colOff>
      <xdr:row>0</xdr:row>
      <xdr:rowOff>0</xdr:rowOff>
    </xdr:from>
    <xdr:ext cx="1752600" cy="571500"/>
    <xdr:pic>
      <xdr:nvPicPr>
        <xdr:cNvPr id="1" name="ccff2cd2-354b-4321-a26c-9006be37ea0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1a32dd4c9cd41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82aa5180ab54f0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4986e7010cf6400b" /></Relationships>
</file>

<file path=xl/worksheets/sheet1.xml><?xml version="1.0" encoding="utf-8"?>
<x:worksheet xmlns:x="http://schemas.openxmlformats.org/spreadsheetml/2006/main">
  <x:sheetPr>
    <x:tabColor rgb="FF1C3145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31" hidden="0" customWidth="1"/>
    <x:col min="4" max="4" width="21" hidden="0" customWidth="1"/>
    <x:col min="5" max="5" width="14" hidden="0" customWidth="1"/>
    <x:col min="6" max="6" width="18" hidden="0" customWidth="1"/>
    <x:col min="7" max="7" width="18" hidden="0" customWidth="1"/>
    <x:col min="8" max="8" width="18" hidden="0" customWidth="1"/>
    <x:col min="9" max="9" width="17" hidden="0" customWidth="1"/>
    <x:col min="10" max="10" width="18" hidden="0" customWidth="1"/>
    <x:col min="11" max="11" width="18" hidden="0" customWidth="1"/>
    <x:col min="12" max="12" width="15" hidden="0" customWidth="1"/>
    <x:col min="13" max="13" width="15" hidden="0" customWidth="1"/>
    <x:col min="14" max="14" width="22" hidden="0" customWidth="1"/>
    <x:col min="15" max="15" width="18" hidden="0" customWidth="1"/>
  </x:cols>
  <x:sheetData>
    <x:row r="2" ht="33" customHeight="1">
      <x:c r="A2" s="35" t="str">
        <x:v>Service request triage</x:v>
      </x:c>
      <x:c r="B2" s="36"/>
      <x:c r="C2" s="36"/>
      <x:c r="D2" s="36"/>
      <x:c r="E2" s="36"/>
      <x:c r="F2" s="36"/>
      <x:c r="G2" s="36"/>
      <x:c r="H2" s="36"/>
      <x:c r="I2" s="36"/>
      <x:c r="J2" s="2"/>
      <x:c r="K2" s="2"/>
      <x:c r="L2" s="2"/>
      <x:c r="M2" s="2"/>
      <x:c r="N2" s="2"/>
      <x:c r="O2" s="2"/>
    </x:row>
    <x:row r="3">
      <x:c r="A3" s="41" t="str">
        <x:v>OPEN</x:v>
      </x:c>
      <x:c r="B3" s="2"/>
      <x:c r="C3" s="2"/>
      <x:c r="D3" s="7" t="str">
        <x:v>OVERDUE</x:v>
      </x:c>
      <x:c r="E3" s="2"/>
      <x:c r="F3" s="2"/>
      <x:c r="G3" s="7" t="str">
        <x:v>CLOSED ON TARGET</x:v>
      </x:c>
      <x:c r="H3" s="2"/>
      <x:c r="I3" s="2"/>
      <x:c r="J3" s="2"/>
      <x:c r="K3" s="2"/>
      <x:c r="L3" s="2"/>
      <x:c r="M3" s="2"/>
      <x:c r="N3" s="2"/>
      <x:c r="O3" s="2"/>
    </x:row>
    <x:row r="4" ht="29" customHeight="1">
      <x:c r="A4" s="38" t="n">
        <x:f>COUNTIFS(A11:A110,"&lt;&gt;",G11:G110,"&lt;&gt;Closed")</x:f>
        <x:v>0</x:v>
      </x:c>
      <x:c r="B4" s="2"/>
      <x:c r="C4" s="2"/>
      <x:c r="D4" s="38" t="n">
        <x:f>COUNTIF(N11:N110,"Overdue")</x:f>
        <x:v>0</x:v>
      </x:c>
      <x:c r="E4" s="2"/>
      <x:c r="F4" s="2"/>
      <x:c r="G4" s="39" t="str">
        <x:f>IF(COUNTIF(O11:O110,"Yes")+COUNTIF(O11:O110,"No")=0,"",COUNTIF(O11:O110,"Yes")/(COUNTIF(O11:O110,"Yes")+COUNTIF(O11:O110,"No")))</x:f>
      </x:c>
      <x:c r="H4" s="2"/>
      <x:c r="I4" s="2"/>
      <x:c r="J4" s="2"/>
      <x:c r="K4" s="2"/>
      <x:c r="L4" s="2"/>
      <x:c r="M4" s="2"/>
      <x:c r="N4" s="2"/>
      <x:c r="O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5" t="str">
        <x:v>Target days are editable in SLA rules. They are planning targets, not a building service commitment.</x:v>
      </x:c>
      <x:c r="B6" s="5"/>
      <x:c r="C6" s="5"/>
      <x:c r="D6" s="5"/>
      <x:c r="E6" s="5"/>
      <x:c r="F6" s="5"/>
      <x:c r="G6" s="5"/>
      <x:c r="H6" s="5"/>
      <x:c r="I6" s="5"/>
      <x:c r="J6" s="2"/>
      <x:c r="K6" s="2"/>
      <x:c r="L6" s="2"/>
      <x:c r="M6" s="2"/>
      <x:c r="N6" s="2"/>
      <x:c r="O6" s="2"/>
    </x:row>
    <x:row r="7">
      <x:c r="A7" s="40" t="str">
        <x:v>REGENT’S WHARF  ·  Developed by Arlean Carlos</x:v>
      </x:c>
      <x:c r="B7" s="6"/>
      <x:c r="C7" s="6"/>
      <x:c r="D7" s="6"/>
      <x:c r="E7" s="6"/>
      <x:c r="F7" s="6"/>
      <x:c r="G7" s="6"/>
      <x:c r="H7" s="6"/>
      <x:c r="I7" s="6"/>
      <x:c r="J7" s="2"/>
      <x:c r="K7" s="2"/>
      <x:c r="L7" s="2"/>
      <x:c r="M7" s="2"/>
      <x:c r="N7" s="2"/>
      <x:c r="O7" s="2"/>
    </x:row>
    <x:row r="8">
      <x:c r="A8" s="2" t="str">
        <x:v>A due-date override replaces the planning target for that ticket. Close a ticket with a dated resolution.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34" customHeight="1">
      <x:c r="A10" s="37" t="str">
        <x:v>Reference</x:v>
      </x:c>
      <x:c r="B10" s="37" t="str">
        <x:v>Logged</x:v>
      </x:c>
      <x:c r="C10" s="37" t="str">
        <x:v>Issue</x:v>
      </x:c>
      <x:c r="D10" s="37" t="str">
        <x:v>Area</x:v>
      </x:c>
      <x:c r="E10" s="37" t="str">
        <x:v>Priority</x:v>
      </x:c>
      <x:c r="F10" s="37" t="str">
        <x:v>Owner</x:v>
      </x:c>
      <x:c r="G10" s="37" t="str">
        <x:v>Status</x:v>
      </x:c>
      <x:c r="H10" s="37" t="str">
        <x:v>Due override</x:v>
      </x:c>
      <x:c r="I10" s="37" t="str">
        <x:v>Target days</x:v>
      </x:c>
      <x:c r="J10" s="37" t="str">
        <x:v>Due date</x:v>
      </x:c>
      <x:c r="K10" s="37" t="str">
        <x:v>Closed date</x:v>
      </x:c>
      <x:c r="L10" s="37" t="str">
        <x:v>Days open</x:v>
      </x:c>
      <x:c r="M10" s="37" t="str">
        <x:v>Days late</x:v>
      </x:c>
      <x:c r="N10" s="37" t="str">
        <x:v>Next action</x:v>
      </x:c>
      <x:c r="O10" s="37" t="str">
        <x:v>On target?</x:v>
      </x:c>
    </x:row>
    <x:row r="11" ht="24" customHeight="1">
      <x:c r="A11" s="16"/>
      <x:c r="B11" s="20"/>
      <x:c r="C11" s="16"/>
      <x:c r="D11" s="16"/>
      <x:c r="E11" s="16"/>
      <x:c r="F11" s="16"/>
      <x:c r="G11" s="16"/>
      <x:c r="H11" s="20"/>
      <x:c r="I11" s="18" t="str">
        <x:f>IF(A11="","",IFERROR(VLOOKUP(E11,'SLA rules'!$A$9:$B$12,2,FALSE),""))</x:f>
      </x:c>
      <x:c r="J11" s="22" t="str">
        <x:f>IF(OR(A11="",COUNT(B11)=0),"",IF(COUNT(H11)&gt;0,H11,IF(COUNT(I11)=0,"",B11+I11)))</x:f>
      </x:c>
      <x:c r="K11" s="20"/>
      <x:c r="L11" s="18" t="str">
        <x:f>IF(OR(A11="",COUNT(B11)=0),"",MAX(0,IF(COUNT(K11)=0,TODAY(),K11)-B11))</x:f>
      </x:c>
      <x:c r="M11" s="18" t="str">
        <x:f>IF(OR(A11="",COUNT(J11)=0,G11="Closed"),"",MAX(0,TODAY()-J11))</x:f>
      </x:c>
      <x:c r="N11" s="18" t="str">
        <x:f>IF(A11="","",IF(COUNTIF($A$11:$A$110,A11)&gt;1,"Duplicate ref",IF(OR(COUNT(B11)=0,C11="",E11="",F11=""),"Complete ticket",IF(G11="","Set status",IF(G11="Closed",IF(COUNT(K11)=0,"Add closed date","Closed"),IF(COUNT(J11)=0,"Set due date",IF(J11&lt;TODAY(),"Overdue",IF(J11&lt;=TODAY()+2,"Due soon","On track"))))))))</x:f>
      </x:c>
      <x:c r="O11" s="18" t="str">
        <x:f>IF(OR(A11="",G11&lt;&gt;"Closed",COUNT(K11)=0,COUNT(J11)=0),"",IF(K11&lt;=J11,"Yes","No"))</x:f>
      </x:c>
    </x:row>
    <x:row r="12" ht="24" customHeight="1">
      <x:c r="A12" s="16"/>
      <x:c r="B12" s="20"/>
      <x:c r="C12" s="16"/>
      <x:c r="D12" s="16"/>
      <x:c r="E12" s="16"/>
      <x:c r="F12" s="16"/>
      <x:c r="G12" s="16"/>
      <x:c r="H12" s="20"/>
      <x:c r="I12" s="18" t="str">
        <x:f>IF(A12="","",IFERROR(VLOOKUP(E12,'SLA rules'!$A$9:$B$12,2,FALSE),""))</x:f>
      </x:c>
      <x:c r="J12" s="22" t="str">
        <x:f>IF(OR(A12="",COUNT(B12)=0),"",IF(COUNT(H12)&gt;0,H12,IF(COUNT(I12)=0,"",B12+I12)))</x:f>
      </x:c>
      <x:c r="K12" s="20"/>
      <x:c r="L12" s="18" t="str">
        <x:f>IF(OR(A12="",COUNT(B12)=0),"",MAX(0,IF(COUNT(K12)=0,TODAY(),K12)-B12))</x:f>
      </x:c>
      <x:c r="M12" s="18" t="str">
        <x:f>IF(OR(A12="",COUNT(J12)=0,G12="Closed"),"",MAX(0,TODAY()-J12))</x:f>
      </x:c>
      <x:c r="N12" s="18" t="str">
        <x:f>IF(A12="","",IF(COUNTIF($A$11:$A$110,A12)&gt;1,"Duplicate ref",IF(OR(COUNT(B12)=0,C12="",E12="",F12=""),"Complete ticket",IF(G12="","Set status",IF(G12="Closed",IF(COUNT(K12)=0,"Add closed date","Closed"),IF(COUNT(J12)=0,"Set due date",IF(J12&lt;TODAY(),"Overdue",IF(J12&lt;=TODAY()+2,"Due soon","On track"))))))))</x:f>
      </x:c>
      <x:c r="O12" s="18" t="str">
        <x:f>IF(OR(A12="",G12&lt;&gt;"Closed",COUNT(K12)=0,COUNT(J12)=0),"",IF(K12&lt;=J12,"Yes","No"))</x:f>
      </x:c>
    </x:row>
    <x:row r="13" ht="24" customHeight="1">
      <x:c r="A13" s="16"/>
      <x:c r="B13" s="20"/>
      <x:c r="C13" s="16"/>
      <x:c r="D13" s="16"/>
      <x:c r="E13" s="16"/>
      <x:c r="F13" s="16"/>
      <x:c r="G13" s="16"/>
      <x:c r="H13" s="20"/>
      <x:c r="I13" s="18" t="str">
        <x:f>IF(A13="","",IFERROR(VLOOKUP(E13,'SLA rules'!$A$9:$B$12,2,FALSE),""))</x:f>
      </x:c>
      <x:c r="J13" s="22" t="str">
        <x:f>IF(OR(A13="",COUNT(B13)=0),"",IF(COUNT(H13)&gt;0,H13,IF(COUNT(I13)=0,"",B13+I13)))</x:f>
      </x:c>
      <x:c r="K13" s="20"/>
      <x:c r="L13" s="18" t="str">
        <x:f>IF(OR(A13="",COUNT(B13)=0),"",MAX(0,IF(COUNT(K13)=0,TODAY(),K13)-B13))</x:f>
      </x:c>
      <x:c r="M13" s="18" t="str">
        <x:f>IF(OR(A13="",COUNT(J13)=0,G13="Closed"),"",MAX(0,TODAY()-J13))</x:f>
      </x:c>
      <x:c r="N13" s="18" t="str">
        <x:f>IF(A13="","",IF(COUNTIF($A$11:$A$110,A13)&gt;1,"Duplicate ref",IF(OR(COUNT(B13)=0,C13="",E13="",F13=""),"Complete ticket",IF(G13="","Set status",IF(G13="Closed",IF(COUNT(K13)=0,"Add closed date","Closed"),IF(COUNT(J13)=0,"Set due date",IF(J13&lt;TODAY(),"Overdue",IF(J13&lt;=TODAY()+2,"Due soon","On track"))))))))</x:f>
      </x:c>
      <x:c r="O13" s="18" t="str">
        <x:f>IF(OR(A13="",G13&lt;&gt;"Closed",COUNT(K13)=0,COUNT(J13)=0),"",IF(K13&lt;=J13,"Yes","No"))</x:f>
      </x:c>
    </x:row>
    <x:row r="14" ht="24" customHeight="1">
      <x:c r="A14" s="16"/>
      <x:c r="B14" s="20"/>
      <x:c r="C14" s="16"/>
      <x:c r="D14" s="16"/>
      <x:c r="E14" s="16"/>
      <x:c r="F14" s="16"/>
      <x:c r="G14" s="16"/>
      <x:c r="H14" s="20"/>
      <x:c r="I14" s="18" t="str">
        <x:f>IF(A14="","",IFERROR(VLOOKUP(E14,'SLA rules'!$A$9:$B$12,2,FALSE),""))</x:f>
      </x:c>
      <x:c r="J14" s="22" t="str">
        <x:f>IF(OR(A14="",COUNT(B14)=0),"",IF(COUNT(H14)&gt;0,H14,IF(COUNT(I14)=0,"",B14+I14)))</x:f>
      </x:c>
      <x:c r="K14" s="20"/>
      <x:c r="L14" s="18" t="str">
        <x:f>IF(OR(A14="",COUNT(B14)=0),"",MAX(0,IF(COUNT(K14)=0,TODAY(),K14)-B14))</x:f>
      </x:c>
      <x:c r="M14" s="18" t="str">
        <x:f>IF(OR(A14="",COUNT(J14)=0,G14="Closed"),"",MAX(0,TODAY()-J14))</x:f>
      </x:c>
      <x:c r="N14" s="18" t="str">
        <x:f>IF(A14="","",IF(COUNTIF($A$11:$A$110,A14)&gt;1,"Duplicate ref",IF(OR(COUNT(B14)=0,C14="",E14="",F14=""),"Complete ticket",IF(G14="","Set status",IF(G14="Closed",IF(COUNT(K14)=0,"Add closed date","Closed"),IF(COUNT(J14)=0,"Set due date",IF(J14&lt;TODAY(),"Overdue",IF(J14&lt;=TODAY()+2,"Due soon","On track"))))))))</x:f>
      </x:c>
      <x:c r="O14" s="18" t="str">
        <x:f>IF(OR(A14="",G14&lt;&gt;"Closed",COUNT(K14)=0,COUNT(J14)=0),"",IF(K14&lt;=J14,"Yes","No"))</x:f>
      </x:c>
    </x:row>
    <x:row r="15" ht="24" customHeight="1">
      <x:c r="A15" s="16"/>
      <x:c r="B15" s="20"/>
      <x:c r="C15" s="16"/>
      <x:c r="D15" s="16"/>
      <x:c r="E15" s="16"/>
      <x:c r="F15" s="16"/>
      <x:c r="G15" s="16"/>
      <x:c r="H15" s="20"/>
      <x:c r="I15" s="18" t="str">
        <x:f>IF(A15="","",IFERROR(VLOOKUP(E15,'SLA rules'!$A$9:$B$12,2,FALSE),""))</x:f>
      </x:c>
      <x:c r="J15" s="22" t="str">
        <x:f>IF(OR(A15="",COUNT(B15)=0),"",IF(COUNT(H15)&gt;0,H15,IF(COUNT(I15)=0,"",B15+I15)))</x:f>
      </x:c>
      <x:c r="K15" s="20"/>
      <x:c r="L15" s="18" t="str">
        <x:f>IF(OR(A15="",COUNT(B15)=0),"",MAX(0,IF(COUNT(K15)=0,TODAY(),K15)-B15))</x:f>
      </x:c>
      <x:c r="M15" s="18" t="str">
        <x:f>IF(OR(A15="",COUNT(J15)=0,G15="Closed"),"",MAX(0,TODAY()-J15))</x:f>
      </x:c>
      <x:c r="N15" s="18" t="str">
        <x:f>IF(A15="","",IF(COUNTIF($A$11:$A$110,A15)&gt;1,"Duplicate ref",IF(OR(COUNT(B15)=0,C15="",E15="",F15=""),"Complete ticket",IF(G15="","Set status",IF(G15="Closed",IF(COUNT(K15)=0,"Add closed date","Closed"),IF(COUNT(J15)=0,"Set due date",IF(J15&lt;TODAY(),"Overdue",IF(J15&lt;=TODAY()+2,"Due soon","On track"))))))))</x:f>
      </x:c>
      <x:c r="O15" s="18" t="str">
        <x:f>IF(OR(A15="",G15&lt;&gt;"Closed",COUNT(K15)=0,COUNT(J15)=0),"",IF(K15&lt;=J15,"Yes","No"))</x:f>
      </x:c>
    </x:row>
    <x:row r="16" ht="24" customHeight="1">
      <x:c r="A16" s="16"/>
      <x:c r="B16" s="20"/>
      <x:c r="C16" s="16"/>
      <x:c r="D16" s="16"/>
      <x:c r="E16" s="16"/>
      <x:c r="F16" s="16"/>
      <x:c r="G16" s="16"/>
      <x:c r="H16" s="20"/>
      <x:c r="I16" s="18" t="str">
        <x:f>IF(A16="","",IFERROR(VLOOKUP(E16,'SLA rules'!$A$9:$B$12,2,FALSE),""))</x:f>
      </x:c>
      <x:c r="J16" s="22" t="str">
        <x:f>IF(OR(A16="",COUNT(B16)=0),"",IF(COUNT(H16)&gt;0,H16,IF(COUNT(I16)=0,"",B16+I16)))</x:f>
      </x:c>
      <x:c r="K16" s="20"/>
      <x:c r="L16" s="18" t="str">
        <x:f>IF(OR(A16="",COUNT(B16)=0),"",MAX(0,IF(COUNT(K16)=0,TODAY(),K16)-B16))</x:f>
      </x:c>
      <x:c r="M16" s="18" t="str">
        <x:f>IF(OR(A16="",COUNT(J16)=0,G16="Closed"),"",MAX(0,TODAY()-J16))</x:f>
      </x:c>
      <x:c r="N16" s="18" t="str">
        <x:f>IF(A16="","",IF(COUNTIF($A$11:$A$110,A16)&gt;1,"Duplicate ref",IF(OR(COUNT(B16)=0,C16="",E16="",F16=""),"Complete ticket",IF(G16="","Set status",IF(G16="Closed",IF(COUNT(K16)=0,"Add closed date","Closed"),IF(COUNT(J16)=0,"Set due date",IF(J16&lt;TODAY(),"Overdue",IF(J16&lt;=TODAY()+2,"Due soon","On track"))))))))</x:f>
      </x:c>
      <x:c r="O16" s="18" t="str">
        <x:f>IF(OR(A16="",G16&lt;&gt;"Closed",COUNT(K16)=0,COUNT(J16)=0),"",IF(K16&lt;=J16,"Yes","No"))</x:f>
      </x:c>
    </x:row>
    <x:row r="17" ht="24" customHeight="1">
      <x:c r="A17" s="16"/>
      <x:c r="B17" s="20"/>
      <x:c r="C17" s="16"/>
      <x:c r="D17" s="16"/>
      <x:c r="E17" s="16"/>
      <x:c r="F17" s="16"/>
      <x:c r="G17" s="16"/>
      <x:c r="H17" s="20"/>
      <x:c r="I17" s="18" t="str">
        <x:f>IF(A17="","",IFERROR(VLOOKUP(E17,'SLA rules'!$A$9:$B$12,2,FALSE),""))</x:f>
      </x:c>
      <x:c r="J17" s="22" t="str">
        <x:f>IF(OR(A17="",COUNT(B17)=0),"",IF(COUNT(H17)&gt;0,H17,IF(COUNT(I17)=0,"",B17+I17)))</x:f>
      </x:c>
      <x:c r="K17" s="20"/>
      <x:c r="L17" s="18" t="str">
        <x:f>IF(OR(A17="",COUNT(B17)=0),"",MAX(0,IF(COUNT(K17)=0,TODAY(),K17)-B17))</x:f>
      </x:c>
      <x:c r="M17" s="18" t="str">
        <x:f>IF(OR(A17="",COUNT(J17)=0,G17="Closed"),"",MAX(0,TODAY()-J17))</x:f>
      </x:c>
      <x:c r="N17" s="18" t="str">
        <x:f>IF(A17="","",IF(COUNTIF($A$11:$A$110,A17)&gt;1,"Duplicate ref",IF(OR(COUNT(B17)=0,C17="",E17="",F17=""),"Complete ticket",IF(G17="","Set status",IF(G17="Closed",IF(COUNT(K17)=0,"Add closed date","Closed"),IF(COUNT(J17)=0,"Set due date",IF(J17&lt;TODAY(),"Overdue",IF(J17&lt;=TODAY()+2,"Due soon","On track"))))))))</x:f>
      </x:c>
      <x:c r="O17" s="18" t="str">
        <x:f>IF(OR(A17="",G17&lt;&gt;"Closed",COUNT(K17)=0,COUNT(J17)=0),"",IF(K17&lt;=J17,"Yes","No"))</x:f>
      </x:c>
    </x:row>
    <x:row r="18" ht="24" customHeight="1">
      <x:c r="A18" s="16"/>
      <x:c r="B18" s="20"/>
      <x:c r="C18" s="16"/>
      <x:c r="D18" s="16"/>
      <x:c r="E18" s="16"/>
      <x:c r="F18" s="16"/>
      <x:c r="G18" s="16"/>
      <x:c r="H18" s="20"/>
      <x:c r="I18" s="18" t="str">
        <x:f>IF(A18="","",IFERROR(VLOOKUP(E18,'SLA rules'!$A$9:$B$12,2,FALSE),""))</x:f>
      </x:c>
      <x:c r="J18" s="22" t="str">
        <x:f>IF(OR(A18="",COUNT(B18)=0),"",IF(COUNT(H18)&gt;0,H18,IF(COUNT(I18)=0,"",B18+I18)))</x:f>
      </x:c>
      <x:c r="K18" s="20"/>
      <x:c r="L18" s="18" t="str">
        <x:f>IF(OR(A18="",COUNT(B18)=0),"",MAX(0,IF(COUNT(K18)=0,TODAY(),K18)-B18))</x:f>
      </x:c>
      <x:c r="M18" s="18" t="str">
        <x:f>IF(OR(A18="",COUNT(J18)=0,G18="Closed"),"",MAX(0,TODAY()-J18))</x:f>
      </x:c>
      <x:c r="N18" s="18" t="str">
        <x:f>IF(A18="","",IF(COUNTIF($A$11:$A$110,A18)&gt;1,"Duplicate ref",IF(OR(COUNT(B18)=0,C18="",E18="",F18=""),"Complete ticket",IF(G18="","Set status",IF(G18="Closed",IF(COUNT(K18)=0,"Add closed date","Closed"),IF(COUNT(J18)=0,"Set due date",IF(J18&lt;TODAY(),"Overdue",IF(J18&lt;=TODAY()+2,"Due soon","On track"))))))))</x:f>
      </x:c>
      <x:c r="O18" s="18" t="str">
        <x:f>IF(OR(A18="",G18&lt;&gt;"Closed",COUNT(K18)=0,COUNT(J18)=0),"",IF(K18&lt;=J18,"Yes","No"))</x:f>
      </x:c>
    </x:row>
    <x:row r="19" ht="24" customHeight="1">
      <x:c r="A19" s="16"/>
      <x:c r="B19" s="20"/>
      <x:c r="C19" s="16"/>
      <x:c r="D19" s="16"/>
      <x:c r="E19" s="16"/>
      <x:c r="F19" s="16"/>
      <x:c r="G19" s="16"/>
      <x:c r="H19" s="20"/>
      <x:c r="I19" s="18" t="str">
        <x:f>IF(A19="","",IFERROR(VLOOKUP(E19,'SLA rules'!$A$9:$B$12,2,FALSE),""))</x:f>
      </x:c>
      <x:c r="J19" s="22" t="str">
        <x:f>IF(OR(A19="",COUNT(B19)=0),"",IF(COUNT(H19)&gt;0,H19,IF(COUNT(I19)=0,"",B19+I19)))</x:f>
      </x:c>
      <x:c r="K19" s="20"/>
      <x:c r="L19" s="18" t="str">
        <x:f>IF(OR(A19="",COUNT(B19)=0),"",MAX(0,IF(COUNT(K19)=0,TODAY(),K19)-B19))</x:f>
      </x:c>
      <x:c r="M19" s="18" t="str">
        <x:f>IF(OR(A19="",COUNT(J19)=0,G19="Closed"),"",MAX(0,TODAY()-J19))</x:f>
      </x:c>
      <x:c r="N19" s="18" t="str">
        <x:f>IF(A19="","",IF(COUNTIF($A$11:$A$110,A19)&gt;1,"Duplicate ref",IF(OR(COUNT(B19)=0,C19="",E19="",F19=""),"Complete ticket",IF(G19="","Set status",IF(G19="Closed",IF(COUNT(K19)=0,"Add closed date","Closed"),IF(COUNT(J19)=0,"Set due date",IF(J19&lt;TODAY(),"Overdue",IF(J19&lt;=TODAY()+2,"Due soon","On track"))))))))</x:f>
      </x:c>
      <x:c r="O19" s="18" t="str">
        <x:f>IF(OR(A19="",G19&lt;&gt;"Closed",COUNT(K19)=0,COUNT(J19)=0),"",IF(K19&lt;=J19,"Yes","No"))</x:f>
      </x:c>
    </x:row>
    <x:row r="20" ht="24" customHeight="1">
      <x:c r="A20" s="16"/>
      <x:c r="B20" s="20"/>
      <x:c r="C20" s="16"/>
      <x:c r="D20" s="16"/>
      <x:c r="E20" s="16"/>
      <x:c r="F20" s="16"/>
      <x:c r="G20" s="16"/>
      <x:c r="H20" s="20"/>
      <x:c r="I20" s="18" t="str">
        <x:f>IF(A20="","",IFERROR(VLOOKUP(E20,'SLA rules'!$A$9:$B$12,2,FALSE),""))</x:f>
      </x:c>
      <x:c r="J20" s="22" t="str">
        <x:f>IF(OR(A20="",COUNT(B20)=0),"",IF(COUNT(H20)&gt;0,H20,IF(COUNT(I20)=0,"",B20+I20)))</x:f>
      </x:c>
      <x:c r="K20" s="20"/>
      <x:c r="L20" s="18" t="str">
        <x:f>IF(OR(A20="",COUNT(B20)=0),"",MAX(0,IF(COUNT(K20)=0,TODAY(),K20)-B20))</x:f>
      </x:c>
      <x:c r="M20" s="18" t="str">
        <x:f>IF(OR(A20="",COUNT(J20)=0,G20="Closed"),"",MAX(0,TODAY()-J20))</x:f>
      </x:c>
      <x:c r="N20" s="18" t="str">
        <x:f>IF(A20="","",IF(COUNTIF($A$11:$A$110,A20)&gt;1,"Duplicate ref",IF(OR(COUNT(B20)=0,C20="",E20="",F20=""),"Complete ticket",IF(G20="","Set status",IF(G20="Closed",IF(COUNT(K20)=0,"Add closed date","Closed"),IF(COUNT(J20)=0,"Set due date",IF(J20&lt;TODAY(),"Overdue",IF(J20&lt;=TODAY()+2,"Due soon","On track"))))))))</x:f>
      </x:c>
      <x:c r="O20" s="18" t="str">
        <x:f>IF(OR(A20="",G20&lt;&gt;"Closed",COUNT(K20)=0,COUNT(J20)=0),"",IF(K20&lt;=J20,"Yes","No"))</x:f>
      </x:c>
    </x:row>
    <x:row r="21" ht="24" customHeight="1">
      <x:c r="A21" s="16"/>
      <x:c r="B21" s="20"/>
      <x:c r="C21" s="16"/>
      <x:c r="D21" s="16"/>
      <x:c r="E21" s="16"/>
      <x:c r="F21" s="16"/>
      <x:c r="G21" s="16"/>
      <x:c r="H21" s="20"/>
      <x:c r="I21" s="18" t="str">
        <x:f>IF(A21="","",IFERROR(VLOOKUP(E21,'SLA rules'!$A$9:$B$12,2,FALSE),""))</x:f>
      </x:c>
      <x:c r="J21" s="22" t="str">
        <x:f>IF(OR(A21="",COUNT(B21)=0),"",IF(COUNT(H21)&gt;0,H21,IF(COUNT(I21)=0,"",B21+I21)))</x:f>
      </x:c>
      <x:c r="K21" s="20"/>
      <x:c r="L21" s="18" t="str">
        <x:f>IF(OR(A21="",COUNT(B21)=0),"",MAX(0,IF(COUNT(K21)=0,TODAY(),K21)-B21))</x:f>
      </x:c>
      <x:c r="M21" s="18" t="str">
        <x:f>IF(OR(A21="",COUNT(J21)=0,G21="Closed"),"",MAX(0,TODAY()-J21))</x:f>
      </x:c>
      <x:c r="N21" s="18" t="str">
        <x:f>IF(A21="","",IF(COUNTIF($A$11:$A$110,A21)&gt;1,"Duplicate ref",IF(OR(COUNT(B21)=0,C21="",E21="",F21=""),"Complete ticket",IF(G21="","Set status",IF(G21="Closed",IF(COUNT(K21)=0,"Add closed date","Closed"),IF(COUNT(J21)=0,"Set due date",IF(J21&lt;TODAY(),"Overdue",IF(J21&lt;=TODAY()+2,"Due soon","On track"))))))))</x:f>
      </x:c>
      <x:c r="O21" s="18" t="str">
        <x:f>IF(OR(A21="",G21&lt;&gt;"Closed",COUNT(K21)=0,COUNT(J21)=0),"",IF(K21&lt;=J21,"Yes","No"))</x:f>
      </x:c>
    </x:row>
    <x:row r="22" ht="24" customHeight="1">
      <x:c r="A22" s="16"/>
      <x:c r="B22" s="20"/>
      <x:c r="C22" s="16"/>
      <x:c r="D22" s="16"/>
      <x:c r="E22" s="16"/>
      <x:c r="F22" s="16"/>
      <x:c r="G22" s="16"/>
      <x:c r="H22" s="20"/>
      <x:c r="I22" s="18" t="str">
        <x:f>IF(A22="","",IFERROR(VLOOKUP(E22,'SLA rules'!$A$9:$B$12,2,FALSE),""))</x:f>
      </x:c>
      <x:c r="J22" s="22" t="str">
        <x:f>IF(OR(A22="",COUNT(B22)=0),"",IF(COUNT(H22)&gt;0,H22,IF(COUNT(I22)=0,"",B22+I22)))</x:f>
      </x:c>
      <x:c r="K22" s="20"/>
      <x:c r="L22" s="18" t="str">
        <x:f>IF(OR(A22="",COUNT(B22)=0),"",MAX(0,IF(COUNT(K22)=0,TODAY(),K22)-B22))</x:f>
      </x:c>
      <x:c r="M22" s="18" t="str">
        <x:f>IF(OR(A22="",COUNT(J22)=0,G22="Closed"),"",MAX(0,TODAY()-J22))</x:f>
      </x:c>
      <x:c r="N22" s="18" t="str">
        <x:f>IF(A22="","",IF(COUNTIF($A$11:$A$110,A22)&gt;1,"Duplicate ref",IF(OR(COUNT(B22)=0,C22="",E22="",F22=""),"Complete ticket",IF(G22="","Set status",IF(G22="Closed",IF(COUNT(K22)=0,"Add closed date","Closed"),IF(COUNT(J22)=0,"Set due date",IF(J22&lt;TODAY(),"Overdue",IF(J22&lt;=TODAY()+2,"Due soon","On track"))))))))</x:f>
      </x:c>
      <x:c r="O22" s="18" t="str">
        <x:f>IF(OR(A22="",G22&lt;&gt;"Closed",COUNT(K22)=0,COUNT(J22)=0),"",IF(K22&lt;=J22,"Yes","No"))</x:f>
      </x:c>
    </x:row>
    <x:row r="23" ht="24" customHeight="1">
      <x:c r="A23" s="16"/>
      <x:c r="B23" s="20"/>
      <x:c r="C23" s="16"/>
      <x:c r="D23" s="16"/>
      <x:c r="E23" s="16"/>
      <x:c r="F23" s="16"/>
      <x:c r="G23" s="16"/>
      <x:c r="H23" s="20"/>
      <x:c r="I23" s="18" t="str">
        <x:f>IF(A23="","",IFERROR(VLOOKUP(E23,'SLA rules'!$A$9:$B$12,2,FALSE),""))</x:f>
      </x:c>
      <x:c r="J23" s="22" t="str">
        <x:f>IF(OR(A23="",COUNT(B23)=0),"",IF(COUNT(H23)&gt;0,H23,IF(COUNT(I23)=0,"",B23+I23)))</x:f>
      </x:c>
      <x:c r="K23" s="20"/>
      <x:c r="L23" s="18" t="str">
        <x:f>IF(OR(A23="",COUNT(B23)=0),"",MAX(0,IF(COUNT(K23)=0,TODAY(),K23)-B23))</x:f>
      </x:c>
      <x:c r="M23" s="18" t="str">
        <x:f>IF(OR(A23="",COUNT(J23)=0,G23="Closed"),"",MAX(0,TODAY()-J23))</x:f>
      </x:c>
      <x:c r="N23" s="18" t="str">
        <x:f>IF(A23="","",IF(COUNTIF($A$11:$A$110,A23)&gt;1,"Duplicate ref",IF(OR(COUNT(B23)=0,C23="",E23="",F23=""),"Complete ticket",IF(G23="","Set status",IF(G23="Closed",IF(COUNT(K23)=0,"Add closed date","Closed"),IF(COUNT(J23)=0,"Set due date",IF(J23&lt;TODAY(),"Overdue",IF(J23&lt;=TODAY()+2,"Due soon","On track"))))))))</x:f>
      </x:c>
      <x:c r="O23" s="18" t="str">
        <x:f>IF(OR(A23="",G23&lt;&gt;"Closed",COUNT(K23)=0,COUNT(J23)=0),"",IF(K23&lt;=J23,"Yes","No"))</x:f>
      </x:c>
    </x:row>
    <x:row r="24" ht="24" customHeight="1">
      <x:c r="A24" s="16"/>
      <x:c r="B24" s="20"/>
      <x:c r="C24" s="16"/>
      <x:c r="D24" s="16"/>
      <x:c r="E24" s="16"/>
      <x:c r="F24" s="16"/>
      <x:c r="G24" s="16"/>
      <x:c r="H24" s="20"/>
      <x:c r="I24" s="18" t="str">
        <x:f>IF(A24="","",IFERROR(VLOOKUP(E24,'SLA rules'!$A$9:$B$12,2,FALSE),""))</x:f>
      </x:c>
      <x:c r="J24" s="22" t="str">
        <x:f>IF(OR(A24="",COUNT(B24)=0),"",IF(COUNT(H24)&gt;0,H24,IF(COUNT(I24)=0,"",B24+I24)))</x:f>
      </x:c>
      <x:c r="K24" s="20"/>
      <x:c r="L24" s="18" t="str">
        <x:f>IF(OR(A24="",COUNT(B24)=0),"",MAX(0,IF(COUNT(K24)=0,TODAY(),K24)-B24))</x:f>
      </x:c>
      <x:c r="M24" s="18" t="str">
        <x:f>IF(OR(A24="",COUNT(J24)=0,G24="Closed"),"",MAX(0,TODAY()-J24))</x:f>
      </x:c>
      <x:c r="N24" s="18" t="str">
        <x:f>IF(A24="","",IF(COUNTIF($A$11:$A$110,A24)&gt;1,"Duplicate ref",IF(OR(COUNT(B24)=0,C24="",E24="",F24=""),"Complete ticket",IF(G24="","Set status",IF(G24="Closed",IF(COUNT(K24)=0,"Add closed date","Closed"),IF(COUNT(J24)=0,"Set due date",IF(J24&lt;TODAY(),"Overdue",IF(J24&lt;=TODAY()+2,"Due soon","On track"))))))))</x:f>
      </x:c>
      <x:c r="O24" s="18" t="str">
        <x:f>IF(OR(A24="",G24&lt;&gt;"Closed",COUNT(K24)=0,COUNT(J24)=0),"",IF(K24&lt;=J24,"Yes","No"))</x:f>
      </x:c>
    </x:row>
    <x:row r="25" ht="24" customHeight="1">
      <x:c r="A25" s="16"/>
      <x:c r="B25" s="20"/>
      <x:c r="C25" s="16"/>
      <x:c r="D25" s="16"/>
      <x:c r="E25" s="16"/>
      <x:c r="F25" s="16"/>
      <x:c r="G25" s="16"/>
      <x:c r="H25" s="20"/>
      <x:c r="I25" s="18" t="str">
        <x:f>IF(A25="","",IFERROR(VLOOKUP(E25,'SLA rules'!$A$9:$B$12,2,FALSE),""))</x:f>
      </x:c>
      <x:c r="J25" s="22" t="str">
        <x:f>IF(OR(A25="",COUNT(B25)=0),"",IF(COUNT(H25)&gt;0,H25,IF(COUNT(I25)=0,"",B25+I25)))</x:f>
      </x:c>
      <x:c r="K25" s="20"/>
      <x:c r="L25" s="18" t="str">
        <x:f>IF(OR(A25="",COUNT(B25)=0),"",MAX(0,IF(COUNT(K25)=0,TODAY(),K25)-B25))</x:f>
      </x:c>
      <x:c r="M25" s="18" t="str">
        <x:f>IF(OR(A25="",COUNT(J25)=0,G25="Closed"),"",MAX(0,TODAY()-J25))</x:f>
      </x:c>
      <x:c r="N25" s="18" t="str">
        <x:f>IF(A25="","",IF(COUNTIF($A$11:$A$110,A25)&gt;1,"Duplicate ref",IF(OR(COUNT(B25)=0,C25="",E25="",F25=""),"Complete ticket",IF(G25="","Set status",IF(G25="Closed",IF(COUNT(K25)=0,"Add closed date","Closed"),IF(COUNT(J25)=0,"Set due date",IF(J25&lt;TODAY(),"Overdue",IF(J25&lt;=TODAY()+2,"Due soon","On track"))))))))</x:f>
      </x:c>
      <x:c r="O25" s="18" t="str">
        <x:f>IF(OR(A25="",G25&lt;&gt;"Closed",COUNT(K25)=0,COUNT(J25)=0),"",IF(K25&lt;=J25,"Yes","No"))</x:f>
      </x:c>
    </x:row>
    <x:row r="26" ht="24" customHeight="1">
      <x:c r="A26" s="16"/>
      <x:c r="B26" s="20"/>
      <x:c r="C26" s="16"/>
      <x:c r="D26" s="16"/>
      <x:c r="E26" s="16"/>
      <x:c r="F26" s="16"/>
      <x:c r="G26" s="16"/>
      <x:c r="H26" s="20"/>
      <x:c r="I26" s="18" t="str">
        <x:f>IF(A26="","",IFERROR(VLOOKUP(E26,'SLA rules'!$A$9:$B$12,2,FALSE),""))</x:f>
      </x:c>
      <x:c r="J26" s="22" t="str">
        <x:f>IF(OR(A26="",COUNT(B26)=0),"",IF(COUNT(H26)&gt;0,H26,IF(COUNT(I26)=0,"",B26+I26)))</x:f>
      </x:c>
      <x:c r="K26" s="20"/>
      <x:c r="L26" s="18" t="str">
        <x:f>IF(OR(A26="",COUNT(B26)=0),"",MAX(0,IF(COUNT(K26)=0,TODAY(),K26)-B26))</x:f>
      </x:c>
      <x:c r="M26" s="18" t="str">
        <x:f>IF(OR(A26="",COUNT(J26)=0,G26="Closed"),"",MAX(0,TODAY()-J26))</x:f>
      </x:c>
      <x:c r="N26" s="18" t="str">
        <x:f>IF(A26="","",IF(COUNTIF($A$11:$A$110,A26)&gt;1,"Duplicate ref",IF(OR(COUNT(B26)=0,C26="",E26="",F26=""),"Complete ticket",IF(G26="","Set status",IF(G26="Closed",IF(COUNT(K26)=0,"Add closed date","Closed"),IF(COUNT(J26)=0,"Set due date",IF(J26&lt;TODAY(),"Overdue",IF(J26&lt;=TODAY()+2,"Due soon","On track"))))))))</x:f>
      </x:c>
      <x:c r="O26" s="18" t="str">
        <x:f>IF(OR(A26="",G26&lt;&gt;"Closed",COUNT(K26)=0,COUNT(J26)=0),"",IF(K26&lt;=J26,"Yes","No"))</x:f>
      </x:c>
    </x:row>
    <x:row r="27" ht="24" customHeight="1">
      <x:c r="A27" s="16"/>
      <x:c r="B27" s="20"/>
      <x:c r="C27" s="16"/>
      <x:c r="D27" s="16"/>
      <x:c r="E27" s="16"/>
      <x:c r="F27" s="16"/>
      <x:c r="G27" s="16"/>
      <x:c r="H27" s="20"/>
      <x:c r="I27" s="18" t="str">
        <x:f>IF(A27="","",IFERROR(VLOOKUP(E27,'SLA rules'!$A$9:$B$12,2,FALSE),""))</x:f>
      </x:c>
      <x:c r="J27" s="22" t="str">
        <x:f>IF(OR(A27="",COUNT(B27)=0),"",IF(COUNT(H27)&gt;0,H27,IF(COUNT(I27)=0,"",B27+I27)))</x:f>
      </x:c>
      <x:c r="K27" s="20"/>
      <x:c r="L27" s="18" t="str">
        <x:f>IF(OR(A27="",COUNT(B27)=0),"",MAX(0,IF(COUNT(K27)=0,TODAY(),K27)-B27))</x:f>
      </x:c>
      <x:c r="M27" s="18" t="str">
        <x:f>IF(OR(A27="",COUNT(J27)=0,G27="Closed"),"",MAX(0,TODAY()-J27))</x:f>
      </x:c>
      <x:c r="N27" s="18" t="str">
        <x:f>IF(A27="","",IF(COUNTIF($A$11:$A$110,A27)&gt;1,"Duplicate ref",IF(OR(COUNT(B27)=0,C27="",E27="",F27=""),"Complete ticket",IF(G27="","Set status",IF(G27="Closed",IF(COUNT(K27)=0,"Add closed date","Closed"),IF(COUNT(J27)=0,"Set due date",IF(J27&lt;TODAY(),"Overdue",IF(J27&lt;=TODAY()+2,"Due soon","On track"))))))))</x:f>
      </x:c>
      <x:c r="O27" s="18" t="str">
        <x:f>IF(OR(A27="",G27&lt;&gt;"Closed",COUNT(K27)=0,COUNT(J27)=0),"",IF(K27&lt;=J27,"Yes","No"))</x:f>
      </x:c>
    </x:row>
    <x:row r="28" ht="24" customHeight="1">
      <x:c r="A28" s="16"/>
      <x:c r="B28" s="20"/>
      <x:c r="C28" s="16"/>
      <x:c r="D28" s="16"/>
      <x:c r="E28" s="16"/>
      <x:c r="F28" s="16"/>
      <x:c r="G28" s="16"/>
      <x:c r="H28" s="20"/>
      <x:c r="I28" s="18" t="str">
        <x:f>IF(A28="","",IFERROR(VLOOKUP(E28,'SLA rules'!$A$9:$B$12,2,FALSE),""))</x:f>
      </x:c>
      <x:c r="J28" s="22" t="str">
        <x:f>IF(OR(A28="",COUNT(B28)=0),"",IF(COUNT(H28)&gt;0,H28,IF(COUNT(I28)=0,"",B28+I28)))</x:f>
      </x:c>
      <x:c r="K28" s="20"/>
      <x:c r="L28" s="18" t="str">
        <x:f>IF(OR(A28="",COUNT(B28)=0),"",MAX(0,IF(COUNT(K28)=0,TODAY(),K28)-B28))</x:f>
      </x:c>
      <x:c r="M28" s="18" t="str">
        <x:f>IF(OR(A28="",COUNT(J28)=0,G28="Closed"),"",MAX(0,TODAY()-J28))</x:f>
      </x:c>
      <x:c r="N28" s="18" t="str">
        <x:f>IF(A28="","",IF(COUNTIF($A$11:$A$110,A28)&gt;1,"Duplicate ref",IF(OR(COUNT(B28)=0,C28="",E28="",F28=""),"Complete ticket",IF(G28="","Set status",IF(G28="Closed",IF(COUNT(K28)=0,"Add closed date","Closed"),IF(COUNT(J28)=0,"Set due date",IF(J28&lt;TODAY(),"Overdue",IF(J28&lt;=TODAY()+2,"Due soon","On track"))))))))</x:f>
      </x:c>
      <x:c r="O28" s="18" t="str">
        <x:f>IF(OR(A28="",G28&lt;&gt;"Closed",COUNT(K28)=0,COUNT(J28)=0),"",IF(K28&lt;=J28,"Yes","No"))</x:f>
      </x:c>
    </x:row>
    <x:row r="29" ht="24" customHeight="1">
      <x:c r="A29" s="16"/>
      <x:c r="B29" s="20"/>
      <x:c r="C29" s="16"/>
      <x:c r="D29" s="16"/>
      <x:c r="E29" s="16"/>
      <x:c r="F29" s="16"/>
      <x:c r="G29" s="16"/>
      <x:c r="H29" s="20"/>
      <x:c r="I29" s="18" t="str">
        <x:f>IF(A29="","",IFERROR(VLOOKUP(E29,'SLA rules'!$A$9:$B$12,2,FALSE),""))</x:f>
      </x:c>
      <x:c r="J29" s="22" t="str">
        <x:f>IF(OR(A29="",COUNT(B29)=0),"",IF(COUNT(H29)&gt;0,H29,IF(COUNT(I29)=0,"",B29+I29)))</x:f>
      </x:c>
      <x:c r="K29" s="20"/>
      <x:c r="L29" s="18" t="str">
        <x:f>IF(OR(A29="",COUNT(B29)=0),"",MAX(0,IF(COUNT(K29)=0,TODAY(),K29)-B29))</x:f>
      </x:c>
      <x:c r="M29" s="18" t="str">
        <x:f>IF(OR(A29="",COUNT(J29)=0,G29="Closed"),"",MAX(0,TODAY()-J29))</x:f>
      </x:c>
      <x:c r="N29" s="18" t="str">
        <x:f>IF(A29="","",IF(COUNTIF($A$11:$A$110,A29)&gt;1,"Duplicate ref",IF(OR(COUNT(B29)=0,C29="",E29="",F29=""),"Complete ticket",IF(G29="","Set status",IF(G29="Closed",IF(COUNT(K29)=0,"Add closed date","Closed"),IF(COUNT(J29)=0,"Set due date",IF(J29&lt;TODAY(),"Overdue",IF(J29&lt;=TODAY()+2,"Due soon","On track"))))))))</x:f>
      </x:c>
      <x:c r="O29" s="18" t="str">
        <x:f>IF(OR(A29="",G29&lt;&gt;"Closed",COUNT(K29)=0,COUNT(J29)=0),"",IF(K29&lt;=J29,"Yes","No"))</x:f>
      </x:c>
    </x:row>
    <x:row r="30" ht="24" customHeight="1">
      <x:c r="A30" s="16"/>
      <x:c r="B30" s="20"/>
      <x:c r="C30" s="16"/>
      <x:c r="D30" s="16"/>
      <x:c r="E30" s="16"/>
      <x:c r="F30" s="16"/>
      <x:c r="G30" s="16"/>
      <x:c r="H30" s="20"/>
      <x:c r="I30" s="18" t="str">
        <x:f>IF(A30="","",IFERROR(VLOOKUP(E30,'SLA rules'!$A$9:$B$12,2,FALSE),""))</x:f>
      </x:c>
      <x:c r="J30" s="22" t="str">
        <x:f>IF(OR(A30="",COUNT(B30)=0),"",IF(COUNT(H30)&gt;0,H30,IF(COUNT(I30)=0,"",B30+I30)))</x:f>
      </x:c>
      <x:c r="K30" s="20"/>
      <x:c r="L30" s="18" t="str">
        <x:f>IF(OR(A30="",COUNT(B30)=0),"",MAX(0,IF(COUNT(K30)=0,TODAY(),K30)-B30))</x:f>
      </x:c>
      <x:c r="M30" s="18" t="str">
        <x:f>IF(OR(A30="",COUNT(J30)=0,G30="Closed"),"",MAX(0,TODAY()-J30))</x:f>
      </x:c>
      <x:c r="N30" s="18" t="str">
        <x:f>IF(A30="","",IF(COUNTIF($A$11:$A$110,A30)&gt;1,"Duplicate ref",IF(OR(COUNT(B30)=0,C30="",E30="",F30=""),"Complete ticket",IF(G30="","Set status",IF(G30="Closed",IF(COUNT(K30)=0,"Add closed date","Closed"),IF(COUNT(J30)=0,"Set due date",IF(J30&lt;TODAY(),"Overdue",IF(J30&lt;=TODAY()+2,"Due soon","On track"))))))))</x:f>
      </x:c>
      <x:c r="O30" s="18" t="str">
        <x:f>IF(OR(A30="",G30&lt;&gt;"Closed",COUNT(K30)=0,COUNT(J30)=0),"",IF(K30&lt;=J30,"Yes","No"))</x:f>
      </x:c>
    </x:row>
    <x:row r="31" ht="24" customHeight="1">
      <x:c r="A31" s="16"/>
      <x:c r="B31" s="20"/>
      <x:c r="C31" s="16"/>
      <x:c r="D31" s="16"/>
      <x:c r="E31" s="16"/>
      <x:c r="F31" s="16"/>
      <x:c r="G31" s="16"/>
      <x:c r="H31" s="20"/>
      <x:c r="I31" s="18" t="str">
        <x:f>IF(A31="","",IFERROR(VLOOKUP(E31,'SLA rules'!$A$9:$B$12,2,FALSE),""))</x:f>
      </x:c>
      <x:c r="J31" s="22" t="str">
        <x:f>IF(OR(A31="",COUNT(B31)=0),"",IF(COUNT(H31)&gt;0,H31,IF(COUNT(I31)=0,"",B31+I31)))</x:f>
      </x:c>
      <x:c r="K31" s="20"/>
      <x:c r="L31" s="18" t="str">
        <x:f>IF(OR(A31="",COUNT(B31)=0),"",MAX(0,IF(COUNT(K31)=0,TODAY(),K31)-B31))</x:f>
      </x:c>
      <x:c r="M31" s="18" t="str">
        <x:f>IF(OR(A31="",COUNT(J31)=0,G31="Closed"),"",MAX(0,TODAY()-J31))</x:f>
      </x:c>
      <x:c r="N31" s="18" t="str">
        <x:f>IF(A31="","",IF(COUNTIF($A$11:$A$110,A31)&gt;1,"Duplicate ref",IF(OR(COUNT(B31)=0,C31="",E31="",F31=""),"Complete ticket",IF(G31="","Set status",IF(G31="Closed",IF(COUNT(K31)=0,"Add closed date","Closed"),IF(COUNT(J31)=0,"Set due date",IF(J31&lt;TODAY(),"Overdue",IF(J31&lt;=TODAY()+2,"Due soon","On track"))))))))</x:f>
      </x:c>
      <x:c r="O31" s="18" t="str">
        <x:f>IF(OR(A31="",G31&lt;&gt;"Closed",COUNT(K31)=0,COUNT(J31)=0),"",IF(K31&lt;=J31,"Yes","No"))</x:f>
      </x:c>
    </x:row>
    <x:row r="32" ht="24" customHeight="1">
      <x:c r="A32" s="16"/>
      <x:c r="B32" s="20"/>
      <x:c r="C32" s="16"/>
      <x:c r="D32" s="16"/>
      <x:c r="E32" s="16"/>
      <x:c r="F32" s="16"/>
      <x:c r="G32" s="16"/>
      <x:c r="H32" s="20"/>
      <x:c r="I32" s="18" t="str">
        <x:f>IF(A32="","",IFERROR(VLOOKUP(E32,'SLA rules'!$A$9:$B$12,2,FALSE),""))</x:f>
      </x:c>
      <x:c r="J32" s="22" t="str">
        <x:f>IF(OR(A32="",COUNT(B32)=0),"",IF(COUNT(H32)&gt;0,H32,IF(COUNT(I32)=0,"",B32+I32)))</x:f>
      </x:c>
      <x:c r="K32" s="20"/>
      <x:c r="L32" s="18" t="str">
        <x:f>IF(OR(A32="",COUNT(B32)=0),"",MAX(0,IF(COUNT(K32)=0,TODAY(),K32)-B32))</x:f>
      </x:c>
      <x:c r="M32" s="18" t="str">
        <x:f>IF(OR(A32="",COUNT(J32)=0,G32="Closed"),"",MAX(0,TODAY()-J32))</x:f>
      </x:c>
      <x:c r="N32" s="18" t="str">
        <x:f>IF(A32="","",IF(COUNTIF($A$11:$A$110,A32)&gt;1,"Duplicate ref",IF(OR(COUNT(B32)=0,C32="",E32="",F32=""),"Complete ticket",IF(G32="","Set status",IF(G32="Closed",IF(COUNT(K32)=0,"Add closed date","Closed"),IF(COUNT(J32)=0,"Set due date",IF(J32&lt;TODAY(),"Overdue",IF(J32&lt;=TODAY()+2,"Due soon","On track"))))))))</x:f>
      </x:c>
      <x:c r="O32" s="18" t="str">
        <x:f>IF(OR(A32="",G32&lt;&gt;"Closed",COUNT(K32)=0,COUNT(J32)=0),"",IF(K32&lt;=J32,"Yes","No"))</x:f>
      </x:c>
    </x:row>
    <x:row r="33" ht="24" customHeight="1">
      <x:c r="A33" s="16"/>
      <x:c r="B33" s="20"/>
      <x:c r="C33" s="16"/>
      <x:c r="D33" s="16"/>
      <x:c r="E33" s="16"/>
      <x:c r="F33" s="16"/>
      <x:c r="G33" s="16"/>
      <x:c r="H33" s="20"/>
      <x:c r="I33" s="18" t="str">
        <x:f>IF(A33="","",IFERROR(VLOOKUP(E33,'SLA rules'!$A$9:$B$12,2,FALSE),""))</x:f>
      </x:c>
      <x:c r="J33" s="22" t="str">
        <x:f>IF(OR(A33="",COUNT(B33)=0),"",IF(COUNT(H33)&gt;0,H33,IF(COUNT(I33)=0,"",B33+I33)))</x:f>
      </x:c>
      <x:c r="K33" s="20"/>
      <x:c r="L33" s="18" t="str">
        <x:f>IF(OR(A33="",COUNT(B33)=0),"",MAX(0,IF(COUNT(K33)=0,TODAY(),K33)-B33))</x:f>
      </x:c>
      <x:c r="M33" s="18" t="str">
        <x:f>IF(OR(A33="",COUNT(J33)=0,G33="Closed"),"",MAX(0,TODAY()-J33))</x:f>
      </x:c>
      <x:c r="N33" s="18" t="str">
        <x:f>IF(A33="","",IF(COUNTIF($A$11:$A$110,A33)&gt;1,"Duplicate ref",IF(OR(COUNT(B33)=0,C33="",E33="",F33=""),"Complete ticket",IF(G33="","Set status",IF(G33="Closed",IF(COUNT(K33)=0,"Add closed date","Closed"),IF(COUNT(J33)=0,"Set due date",IF(J33&lt;TODAY(),"Overdue",IF(J33&lt;=TODAY()+2,"Due soon","On track"))))))))</x:f>
      </x:c>
      <x:c r="O33" s="18" t="str">
        <x:f>IF(OR(A33="",G33&lt;&gt;"Closed",COUNT(K33)=0,COUNT(J33)=0),"",IF(K33&lt;=J33,"Yes","No"))</x:f>
      </x:c>
    </x:row>
    <x:row r="34" ht="24" customHeight="1">
      <x:c r="A34" s="16"/>
      <x:c r="B34" s="20"/>
      <x:c r="C34" s="16"/>
      <x:c r="D34" s="16"/>
      <x:c r="E34" s="16"/>
      <x:c r="F34" s="16"/>
      <x:c r="G34" s="16"/>
      <x:c r="H34" s="20"/>
      <x:c r="I34" s="18" t="str">
        <x:f>IF(A34="","",IFERROR(VLOOKUP(E34,'SLA rules'!$A$9:$B$12,2,FALSE),""))</x:f>
      </x:c>
      <x:c r="J34" s="22" t="str">
        <x:f>IF(OR(A34="",COUNT(B34)=0),"",IF(COUNT(H34)&gt;0,H34,IF(COUNT(I34)=0,"",B34+I34)))</x:f>
      </x:c>
      <x:c r="K34" s="20"/>
      <x:c r="L34" s="18" t="str">
        <x:f>IF(OR(A34="",COUNT(B34)=0),"",MAX(0,IF(COUNT(K34)=0,TODAY(),K34)-B34))</x:f>
      </x:c>
      <x:c r="M34" s="18" t="str">
        <x:f>IF(OR(A34="",COUNT(J34)=0,G34="Closed"),"",MAX(0,TODAY()-J34))</x:f>
      </x:c>
      <x:c r="N34" s="18" t="str">
        <x:f>IF(A34="","",IF(COUNTIF($A$11:$A$110,A34)&gt;1,"Duplicate ref",IF(OR(COUNT(B34)=0,C34="",E34="",F34=""),"Complete ticket",IF(G34="","Set status",IF(G34="Closed",IF(COUNT(K34)=0,"Add closed date","Closed"),IF(COUNT(J34)=0,"Set due date",IF(J34&lt;TODAY(),"Overdue",IF(J34&lt;=TODAY()+2,"Due soon","On track"))))))))</x:f>
      </x:c>
      <x:c r="O34" s="18" t="str">
        <x:f>IF(OR(A34="",G34&lt;&gt;"Closed",COUNT(K34)=0,COUNT(J34)=0),"",IF(K34&lt;=J34,"Yes","No"))</x:f>
      </x:c>
    </x:row>
    <x:row r="35" ht="24" customHeight="1">
      <x:c r="A35" s="16"/>
      <x:c r="B35" s="20"/>
      <x:c r="C35" s="16"/>
      <x:c r="D35" s="16"/>
      <x:c r="E35" s="16"/>
      <x:c r="F35" s="16"/>
      <x:c r="G35" s="16"/>
      <x:c r="H35" s="20"/>
      <x:c r="I35" s="18" t="str">
        <x:f>IF(A35="","",IFERROR(VLOOKUP(E35,'SLA rules'!$A$9:$B$12,2,FALSE),""))</x:f>
      </x:c>
      <x:c r="J35" s="22" t="str">
        <x:f>IF(OR(A35="",COUNT(B35)=0),"",IF(COUNT(H35)&gt;0,H35,IF(COUNT(I35)=0,"",B35+I35)))</x:f>
      </x:c>
      <x:c r="K35" s="20"/>
      <x:c r="L35" s="18" t="str">
        <x:f>IF(OR(A35="",COUNT(B35)=0),"",MAX(0,IF(COUNT(K35)=0,TODAY(),K35)-B35))</x:f>
      </x:c>
      <x:c r="M35" s="18" t="str">
        <x:f>IF(OR(A35="",COUNT(J35)=0,G35="Closed"),"",MAX(0,TODAY()-J35))</x:f>
      </x:c>
      <x:c r="N35" s="18" t="str">
        <x:f>IF(A35="","",IF(COUNTIF($A$11:$A$110,A35)&gt;1,"Duplicate ref",IF(OR(COUNT(B35)=0,C35="",E35="",F35=""),"Complete ticket",IF(G35="","Set status",IF(G35="Closed",IF(COUNT(K35)=0,"Add closed date","Closed"),IF(COUNT(J35)=0,"Set due date",IF(J35&lt;TODAY(),"Overdue",IF(J35&lt;=TODAY()+2,"Due soon","On track"))))))))</x:f>
      </x:c>
      <x:c r="O35" s="18" t="str">
        <x:f>IF(OR(A35="",G35&lt;&gt;"Closed",COUNT(K35)=0,COUNT(J35)=0),"",IF(K35&lt;=J35,"Yes","No"))</x:f>
      </x:c>
    </x:row>
    <x:row r="36" ht="24" customHeight="1">
      <x:c r="A36" s="16"/>
      <x:c r="B36" s="20"/>
      <x:c r="C36" s="16"/>
      <x:c r="D36" s="16"/>
      <x:c r="E36" s="16"/>
      <x:c r="F36" s="16"/>
      <x:c r="G36" s="16"/>
      <x:c r="H36" s="20"/>
      <x:c r="I36" s="18" t="str">
        <x:f>IF(A36="","",IFERROR(VLOOKUP(E36,'SLA rules'!$A$9:$B$12,2,FALSE),""))</x:f>
      </x:c>
      <x:c r="J36" s="22" t="str">
        <x:f>IF(OR(A36="",COUNT(B36)=0),"",IF(COUNT(H36)&gt;0,H36,IF(COUNT(I36)=0,"",B36+I36)))</x:f>
      </x:c>
      <x:c r="K36" s="20"/>
      <x:c r="L36" s="18" t="str">
        <x:f>IF(OR(A36="",COUNT(B36)=0),"",MAX(0,IF(COUNT(K36)=0,TODAY(),K36)-B36))</x:f>
      </x:c>
      <x:c r="M36" s="18" t="str">
        <x:f>IF(OR(A36="",COUNT(J36)=0,G36="Closed"),"",MAX(0,TODAY()-J36))</x:f>
      </x:c>
      <x:c r="N36" s="18" t="str">
        <x:f>IF(A36="","",IF(COUNTIF($A$11:$A$110,A36)&gt;1,"Duplicate ref",IF(OR(COUNT(B36)=0,C36="",E36="",F36=""),"Complete ticket",IF(G36="","Set status",IF(G36="Closed",IF(COUNT(K36)=0,"Add closed date","Closed"),IF(COUNT(J36)=0,"Set due date",IF(J36&lt;TODAY(),"Overdue",IF(J36&lt;=TODAY()+2,"Due soon","On track"))))))))</x:f>
      </x:c>
      <x:c r="O36" s="18" t="str">
        <x:f>IF(OR(A36="",G36&lt;&gt;"Closed",COUNT(K36)=0,COUNT(J36)=0),"",IF(K36&lt;=J36,"Yes","No"))</x:f>
      </x:c>
    </x:row>
    <x:row r="37" ht="24" customHeight="1">
      <x:c r="A37" s="16"/>
      <x:c r="B37" s="20"/>
      <x:c r="C37" s="16"/>
      <x:c r="D37" s="16"/>
      <x:c r="E37" s="16"/>
      <x:c r="F37" s="16"/>
      <x:c r="G37" s="16"/>
      <x:c r="H37" s="20"/>
      <x:c r="I37" s="18" t="str">
        <x:f>IF(A37="","",IFERROR(VLOOKUP(E37,'SLA rules'!$A$9:$B$12,2,FALSE),""))</x:f>
      </x:c>
      <x:c r="J37" s="22" t="str">
        <x:f>IF(OR(A37="",COUNT(B37)=0),"",IF(COUNT(H37)&gt;0,H37,IF(COUNT(I37)=0,"",B37+I37)))</x:f>
      </x:c>
      <x:c r="K37" s="20"/>
      <x:c r="L37" s="18" t="str">
        <x:f>IF(OR(A37="",COUNT(B37)=0),"",MAX(0,IF(COUNT(K37)=0,TODAY(),K37)-B37))</x:f>
      </x:c>
      <x:c r="M37" s="18" t="str">
        <x:f>IF(OR(A37="",COUNT(J37)=0,G37="Closed"),"",MAX(0,TODAY()-J37))</x:f>
      </x:c>
      <x:c r="N37" s="18" t="str">
        <x:f>IF(A37="","",IF(COUNTIF($A$11:$A$110,A37)&gt;1,"Duplicate ref",IF(OR(COUNT(B37)=0,C37="",E37="",F37=""),"Complete ticket",IF(G37="","Set status",IF(G37="Closed",IF(COUNT(K37)=0,"Add closed date","Closed"),IF(COUNT(J37)=0,"Set due date",IF(J37&lt;TODAY(),"Overdue",IF(J37&lt;=TODAY()+2,"Due soon","On track"))))))))</x:f>
      </x:c>
      <x:c r="O37" s="18" t="str">
        <x:f>IF(OR(A37="",G37&lt;&gt;"Closed",COUNT(K37)=0,COUNT(J37)=0),"",IF(K37&lt;=J37,"Yes","No"))</x:f>
      </x:c>
    </x:row>
    <x:row r="38" ht="24" customHeight="1">
      <x:c r="A38" s="16"/>
      <x:c r="B38" s="20"/>
      <x:c r="C38" s="16"/>
      <x:c r="D38" s="16"/>
      <x:c r="E38" s="16"/>
      <x:c r="F38" s="16"/>
      <x:c r="G38" s="16"/>
      <x:c r="H38" s="20"/>
      <x:c r="I38" s="18" t="str">
        <x:f>IF(A38="","",IFERROR(VLOOKUP(E38,'SLA rules'!$A$9:$B$12,2,FALSE),""))</x:f>
      </x:c>
      <x:c r="J38" s="22" t="str">
        <x:f>IF(OR(A38="",COUNT(B38)=0),"",IF(COUNT(H38)&gt;0,H38,IF(COUNT(I38)=0,"",B38+I38)))</x:f>
      </x:c>
      <x:c r="K38" s="20"/>
      <x:c r="L38" s="18" t="str">
        <x:f>IF(OR(A38="",COUNT(B38)=0),"",MAX(0,IF(COUNT(K38)=0,TODAY(),K38)-B38))</x:f>
      </x:c>
      <x:c r="M38" s="18" t="str">
        <x:f>IF(OR(A38="",COUNT(J38)=0,G38="Closed"),"",MAX(0,TODAY()-J38))</x:f>
      </x:c>
      <x:c r="N38" s="18" t="str">
        <x:f>IF(A38="","",IF(COUNTIF($A$11:$A$110,A38)&gt;1,"Duplicate ref",IF(OR(COUNT(B38)=0,C38="",E38="",F38=""),"Complete ticket",IF(G38="","Set status",IF(G38="Closed",IF(COUNT(K38)=0,"Add closed date","Closed"),IF(COUNT(J38)=0,"Set due date",IF(J38&lt;TODAY(),"Overdue",IF(J38&lt;=TODAY()+2,"Due soon","On track"))))))))</x:f>
      </x:c>
      <x:c r="O38" s="18" t="str">
        <x:f>IF(OR(A38="",G38&lt;&gt;"Closed",COUNT(K38)=0,COUNT(J38)=0),"",IF(K38&lt;=J38,"Yes","No"))</x:f>
      </x:c>
    </x:row>
    <x:row r="39" ht="24" customHeight="1">
      <x:c r="A39" s="16"/>
      <x:c r="B39" s="20"/>
      <x:c r="C39" s="16"/>
      <x:c r="D39" s="16"/>
      <x:c r="E39" s="16"/>
      <x:c r="F39" s="16"/>
      <x:c r="G39" s="16"/>
      <x:c r="H39" s="20"/>
      <x:c r="I39" s="18" t="str">
        <x:f>IF(A39="","",IFERROR(VLOOKUP(E39,'SLA rules'!$A$9:$B$12,2,FALSE),""))</x:f>
      </x:c>
      <x:c r="J39" s="22" t="str">
        <x:f>IF(OR(A39="",COUNT(B39)=0),"",IF(COUNT(H39)&gt;0,H39,IF(COUNT(I39)=0,"",B39+I39)))</x:f>
      </x:c>
      <x:c r="K39" s="20"/>
      <x:c r="L39" s="18" t="str">
        <x:f>IF(OR(A39="",COUNT(B39)=0),"",MAX(0,IF(COUNT(K39)=0,TODAY(),K39)-B39))</x:f>
      </x:c>
      <x:c r="M39" s="18" t="str">
        <x:f>IF(OR(A39="",COUNT(J39)=0,G39="Closed"),"",MAX(0,TODAY()-J39))</x:f>
      </x:c>
      <x:c r="N39" s="18" t="str">
        <x:f>IF(A39="","",IF(COUNTIF($A$11:$A$110,A39)&gt;1,"Duplicate ref",IF(OR(COUNT(B39)=0,C39="",E39="",F39=""),"Complete ticket",IF(G39="","Set status",IF(G39="Closed",IF(COUNT(K39)=0,"Add closed date","Closed"),IF(COUNT(J39)=0,"Set due date",IF(J39&lt;TODAY(),"Overdue",IF(J39&lt;=TODAY()+2,"Due soon","On track"))))))))</x:f>
      </x:c>
      <x:c r="O39" s="18" t="str">
        <x:f>IF(OR(A39="",G39&lt;&gt;"Closed",COUNT(K39)=0,COUNT(J39)=0),"",IF(K39&lt;=J39,"Yes","No"))</x:f>
      </x:c>
    </x:row>
    <x:row r="40" ht="24" customHeight="1">
      <x:c r="A40" s="16"/>
      <x:c r="B40" s="20"/>
      <x:c r="C40" s="16"/>
      <x:c r="D40" s="16"/>
      <x:c r="E40" s="16"/>
      <x:c r="F40" s="16"/>
      <x:c r="G40" s="16"/>
      <x:c r="H40" s="20"/>
      <x:c r="I40" s="18" t="str">
        <x:f>IF(A40="","",IFERROR(VLOOKUP(E40,'SLA rules'!$A$9:$B$12,2,FALSE),""))</x:f>
      </x:c>
      <x:c r="J40" s="22" t="str">
        <x:f>IF(OR(A40="",COUNT(B40)=0),"",IF(COUNT(H40)&gt;0,H40,IF(COUNT(I40)=0,"",B40+I40)))</x:f>
      </x:c>
      <x:c r="K40" s="20"/>
      <x:c r="L40" s="18" t="str">
        <x:f>IF(OR(A40="",COUNT(B40)=0),"",MAX(0,IF(COUNT(K40)=0,TODAY(),K40)-B40))</x:f>
      </x:c>
      <x:c r="M40" s="18" t="str">
        <x:f>IF(OR(A40="",COUNT(J40)=0,G40="Closed"),"",MAX(0,TODAY()-J40))</x:f>
      </x:c>
      <x:c r="N40" s="18" t="str">
        <x:f>IF(A40="","",IF(COUNTIF($A$11:$A$110,A40)&gt;1,"Duplicate ref",IF(OR(COUNT(B40)=0,C40="",E40="",F40=""),"Complete ticket",IF(G40="","Set status",IF(G40="Closed",IF(COUNT(K40)=0,"Add closed date","Closed"),IF(COUNT(J40)=0,"Set due date",IF(J40&lt;TODAY(),"Overdue",IF(J40&lt;=TODAY()+2,"Due soon","On track"))))))))</x:f>
      </x:c>
      <x:c r="O40" s="18" t="str">
        <x:f>IF(OR(A40="",G40&lt;&gt;"Closed",COUNT(K40)=0,COUNT(J40)=0),"",IF(K40&lt;=J40,"Yes","No"))</x:f>
      </x:c>
    </x:row>
    <x:row r="41" ht="24" customHeight="1">
      <x:c r="A41" s="16"/>
      <x:c r="B41" s="20"/>
      <x:c r="C41" s="16"/>
      <x:c r="D41" s="16"/>
      <x:c r="E41" s="16"/>
      <x:c r="F41" s="16"/>
      <x:c r="G41" s="16"/>
      <x:c r="H41" s="20"/>
      <x:c r="I41" s="18" t="str">
        <x:f>IF(A41="","",IFERROR(VLOOKUP(E41,'SLA rules'!$A$9:$B$12,2,FALSE),""))</x:f>
      </x:c>
      <x:c r="J41" s="22" t="str">
        <x:f>IF(OR(A41="",COUNT(B41)=0),"",IF(COUNT(H41)&gt;0,H41,IF(COUNT(I41)=0,"",B41+I41)))</x:f>
      </x:c>
      <x:c r="K41" s="20"/>
      <x:c r="L41" s="18" t="str">
        <x:f>IF(OR(A41="",COUNT(B41)=0),"",MAX(0,IF(COUNT(K41)=0,TODAY(),K41)-B41))</x:f>
      </x:c>
      <x:c r="M41" s="18" t="str">
        <x:f>IF(OR(A41="",COUNT(J41)=0,G41="Closed"),"",MAX(0,TODAY()-J41))</x:f>
      </x:c>
      <x:c r="N41" s="18" t="str">
        <x:f>IF(A41="","",IF(COUNTIF($A$11:$A$110,A41)&gt;1,"Duplicate ref",IF(OR(COUNT(B41)=0,C41="",E41="",F41=""),"Complete ticket",IF(G41="","Set status",IF(G41="Closed",IF(COUNT(K41)=0,"Add closed date","Closed"),IF(COUNT(J41)=0,"Set due date",IF(J41&lt;TODAY(),"Overdue",IF(J41&lt;=TODAY()+2,"Due soon","On track"))))))))</x:f>
      </x:c>
      <x:c r="O41" s="18" t="str">
        <x:f>IF(OR(A41="",G41&lt;&gt;"Closed",COUNT(K41)=0,COUNT(J41)=0),"",IF(K41&lt;=J41,"Yes","No"))</x:f>
      </x:c>
    </x:row>
    <x:row r="42" ht="24" customHeight="1">
      <x:c r="A42" s="16"/>
      <x:c r="B42" s="20"/>
      <x:c r="C42" s="16"/>
      <x:c r="D42" s="16"/>
      <x:c r="E42" s="16"/>
      <x:c r="F42" s="16"/>
      <x:c r="G42" s="16"/>
      <x:c r="H42" s="20"/>
      <x:c r="I42" s="18" t="str">
        <x:f>IF(A42="","",IFERROR(VLOOKUP(E42,'SLA rules'!$A$9:$B$12,2,FALSE),""))</x:f>
      </x:c>
      <x:c r="J42" s="22" t="str">
        <x:f>IF(OR(A42="",COUNT(B42)=0),"",IF(COUNT(H42)&gt;0,H42,IF(COUNT(I42)=0,"",B42+I42)))</x:f>
      </x:c>
      <x:c r="K42" s="20"/>
      <x:c r="L42" s="18" t="str">
        <x:f>IF(OR(A42="",COUNT(B42)=0),"",MAX(0,IF(COUNT(K42)=0,TODAY(),K42)-B42))</x:f>
      </x:c>
      <x:c r="M42" s="18" t="str">
        <x:f>IF(OR(A42="",COUNT(J42)=0,G42="Closed"),"",MAX(0,TODAY()-J42))</x:f>
      </x:c>
      <x:c r="N42" s="18" t="str">
        <x:f>IF(A42="","",IF(COUNTIF($A$11:$A$110,A42)&gt;1,"Duplicate ref",IF(OR(COUNT(B42)=0,C42="",E42="",F42=""),"Complete ticket",IF(G42="","Set status",IF(G42="Closed",IF(COUNT(K42)=0,"Add closed date","Closed"),IF(COUNT(J42)=0,"Set due date",IF(J42&lt;TODAY(),"Overdue",IF(J42&lt;=TODAY()+2,"Due soon","On track"))))))))</x:f>
      </x:c>
      <x:c r="O42" s="18" t="str">
        <x:f>IF(OR(A42="",G42&lt;&gt;"Closed",COUNT(K42)=0,COUNT(J42)=0),"",IF(K42&lt;=J42,"Yes","No"))</x:f>
      </x:c>
    </x:row>
    <x:row r="43" ht="24" customHeight="1">
      <x:c r="A43" s="16"/>
      <x:c r="B43" s="20"/>
      <x:c r="C43" s="16"/>
      <x:c r="D43" s="16"/>
      <x:c r="E43" s="16"/>
      <x:c r="F43" s="16"/>
      <x:c r="G43" s="16"/>
      <x:c r="H43" s="20"/>
      <x:c r="I43" s="18" t="str">
        <x:f>IF(A43="","",IFERROR(VLOOKUP(E43,'SLA rules'!$A$9:$B$12,2,FALSE),""))</x:f>
      </x:c>
      <x:c r="J43" s="22" t="str">
        <x:f>IF(OR(A43="",COUNT(B43)=0),"",IF(COUNT(H43)&gt;0,H43,IF(COUNT(I43)=0,"",B43+I43)))</x:f>
      </x:c>
      <x:c r="K43" s="20"/>
      <x:c r="L43" s="18" t="str">
        <x:f>IF(OR(A43="",COUNT(B43)=0),"",MAX(0,IF(COUNT(K43)=0,TODAY(),K43)-B43))</x:f>
      </x:c>
      <x:c r="M43" s="18" t="str">
        <x:f>IF(OR(A43="",COUNT(J43)=0,G43="Closed"),"",MAX(0,TODAY()-J43))</x:f>
      </x:c>
      <x:c r="N43" s="18" t="str">
        <x:f>IF(A43="","",IF(COUNTIF($A$11:$A$110,A43)&gt;1,"Duplicate ref",IF(OR(COUNT(B43)=0,C43="",E43="",F43=""),"Complete ticket",IF(G43="","Set status",IF(G43="Closed",IF(COUNT(K43)=0,"Add closed date","Closed"),IF(COUNT(J43)=0,"Set due date",IF(J43&lt;TODAY(),"Overdue",IF(J43&lt;=TODAY()+2,"Due soon","On track"))))))))</x:f>
      </x:c>
      <x:c r="O43" s="18" t="str">
        <x:f>IF(OR(A43="",G43&lt;&gt;"Closed",COUNT(K43)=0,COUNT(J43)=0),"",IF(K43&lt;=J43,"Yes","No"))</x:f>
      </x:c>
    </x:row>
    <x:row r="44" ht="24" customHeight="1">
      <x:c r="A44" s="16"/>
      <x:c r="B44" s="20"/>
      <x:c r="C44" s="16"/>
      <x:c r="D44" s="16"/>
      <x:c r="E44" s="16"/>
      <x:c r="F44" s="16"/>
      <x:c r="G44" s="16"/>
      <x:c r="H44" s="20"/>
      <x:c r="I44" s="18" t="str">
        <x:f>IF(A44="","",IFERROR(VLOOKUP(E44,'SLA rules'!$A$9:$B$12,2,FALSE),""))</x:f>
      </x:c>
      <x:c r="J44" s="22" t="str">
        <x:f>IF(OR(A44="",COUNT(B44)=0),"",IF(COUNT(H44)&gt;0,H44,IF(COUNT(I44)=0,"",B44+I44)))</x:f>
      </x:c>
      <x:c r="K44" s="20"/>
      <x:c r="L44" s="18" t="str">
        <x:f>IF(OR(A44="",COUNT(B44)=0),"",MAX(0,IF(COUNT(K44)=0,TODAY(),K44)-B44))</x:f>
      </x:c>
      <x:c r="M44" s="18" t="str">
        <x:f>IF(OR(A44="",COUNT(J44)=0,G44="Closed"),"",MAX(0,TODAY()-J44))</x:f>
      </x:c>
      <x:c r="N44" s="18" t="str">
        <x:f>IF(A44="","",IF(COUNTIF($A$11:$A$110,A44)&gt;1,"Duplicate ref",IF(OR(COUNT(B44)=0,C44="",E44="",F44=""),"Complete ticket",IF(G44="","Set status",IF(G44="Closed",IF(COUNT(K44)=0,"Add closed date","Closed"),IF(COUNT(J44)=0,"Set due date",IF(J44&lt;TODAY(),"Overdue",IF(J44&lt;=TODAY()+2,"Due soon","On track"))))))))</x:f>
      </x:c>
      <x:c r="O44" s="18" t="str">
        <x:f>IF(OR(A44="",G44&lt;&gt;"Closed",COUNT(K44)=0,COUNT(J44)=0),"",IF(K44&lt;=J44,"Yes","No"))</x:f>
      </x:c>
    </x:row>
    <x:row r="45" ht="24" customHeight="1">
      <x:c r="A45" s="16"/>
      <x:c r="B45" s="20"/>
      <x:c r="C45" s="16"/>
      <x:c r="D45" s="16"/>
      <x:c r="E45" s="16"/>
      <x:c r="F45" s="16"/>
      <x:c r="G45" s="16"/>
      <x:c r="H45" s="20"/>
      <x:c r="I45" s="18" t="str">
        <x:f>IF(A45="","",IFERROR(VLOOKUP(E45,'SLA rules'!$A$9:$B$12,2,FALSE),""))</x:f>
      </x:c>
      <x:c r="J45" s="22" t="str">
        <x:f>IF(OR(A45="",COUNT(B45)=0),"",IF(COUNT(H45)&gt;0,H45,IF(COUNT(I45)=0,"",B45+I45)))</x:f>
      </x:c>
      <x:c r="K45" s="20"/>
      <x:c r="L45" s="18" t="str">
        <x:f>IF(OR(A45="",COUNT(B45)=0),"",MAX(0,IF(COUNT(K45)=0,TODAY(),K45)-B45))</x:f>
      </x:c>
      <x:c r="M45" s="18" t="str">
        <x:f>IF(OR(A45="",COUNT(J45)=0,G45="Closed"),"",MAX(0,TODAY()-J45))</x:f>
      </x:c>
      <x:c r="N45" s="18" t="str">
        <x:f>IF(A45="","",IF(COUNTIF($A$11:$A$110,A45)&gt;1,"Duplicate ref",IF(OR(COUNT(B45)=0,C45="",E45="",F45=""),"Complete ticket",IF(G45="","Set status",IF(G45="Closed",IF(COUNT(K45)=0,"Add closed date","Closed"),IF(COUNT(J45)=0,"Set due date",IF(J45&lt;TODAY(),"Overdue",IF(J45&lt;=TODAY()+2,"Due soon","On track"))))))))</x:f>
      </x:c>
      <x:c r="O45" s="18" t="str">
        <x:f>IF(OR(A45="",G45&lt;&gt;"Closed",COUNT(K45)=0,COUNT(J45)=0),"",IF(K45&lt;=J45,"Yes","No"))</x:f>
      </x:c>
    </x:row>
    <x:row r="46" ht="24" customHeight="1">
      <x:c r="A46" s="16"/>
      <x:c r="B46" s="20"/>
      <x:c r="C46" s="16"/>
      <x:c r="D46" s="16"/>
      <x:c r="E46" s="16"/>
      <x:c r="F46" s="16"/>
      <x:c r="G46" s="16"/>
      <x:c r="H46" s="20"/>
      <x:c r="I46" s="18" t="str">
        <x:f>IF(A46="","",IFERROR(VLOOKUP(E46,'SLA rules'!$A$9:$B$12,2,FALSE),""))</x:f>
      </x:c>
      <x:c r="J46" s="22" t="str">
        <x:f>IF(OR(A46="",COUNT(B46)=0),"",IF(COUNT(H46)&gt;0,H46,IF(COUNT(I46)=0,"",B46+I46)))</x:f>
      </x:c>
      <x:c r="K46" s="20"/>
      <x:c r="L46" s="18" t="str">
        <x:f>IF(OR(A46="",COUNT(B46)=0),"",MAX(0,IF(COUNT(K46)=0,TODAY(),K46)-B46))</x:f>
      </x:c>
      <x:c r="M46" s="18" t="str">
        <x:f>IF(OR(A46="",COUNT(J46)=0,G46="Closed"),"",MAX(0,TODAY()-J46))</x:f>
      </x:c>
      <x:c r="N46" s="18" t="str">
        <x:f>IF(A46="","",IF(COUNTIF($A$11:$A$110,A46)&gt;1,"Duplicate ref",IF(OR(COUNT(B46)=0,C46="",E46="",F46=""),"Complete ticket",IF(G46="","Set status",IF(G46="Closed",IF(COUNT(K46)=0,"Add closed date","Closed"),IF(COUNT(J46)=0,"Set due date",IF(J46&lt;TODAY(),"Overdue",IF(J46&lt;=TODAY()+2,"Due soon","On track"))))))))</x:f>
      </x:c>
      <x:c r="O46" s="18" t="str">
        <x:f>IF(OR(A46="",G46&lt;&gt;"Closed",COUNT(K46)=0,COUNT(J46)=0),"",IF(K46&lt;=J46,"Yes","No"))</x:f>
      </x:c>
    </x:row>
    <x:row r="47" ht="24" customHeight="1">
      <x:c r="A47" s="16"/>
      <x:c r="B47" s="20"/>
      <x:c r="C47" s="16"/>
      <x:c r="D47" s="16"/>
      <x:c r="E47" s="16"/>
      <x:c r="F47" s="16"/>
      <x:c r="G47" s="16"/>
      <x:c r="H47" s="20"/>
      <x:c r="I47" s="18" t="str">
        <x:f>IF(A47="","",IFERROR(VLOOKUP(E47,'SLA rules'!$A$9:$B$12,2,FALSE),""))</x:f>
      </x:c>
      <x:c r="J47" s="22" t="str">
        <x:f>IF(OR(A47="",COUNT(B47)=0),"",IF(COUNT(H47)&gt;0,H47,IF(COUNT(I47)=0,"",B47+I47)))</x:f>
      </x:c>
      <x:c r="K47" s="20"/>
      <x:c r="L47" s="18" t="str">
        <x:f>IF(OR(A47="",COUNT(B47)=0),"",MAX(0,IF(COUNT(K47)=0,TODAY(),K47)-B47))</x:f>
      </x:c>
      <x:c r="M47" s="18" t="str">
        <x:f>IF(OR(A47="",COUNT(J47)=0,G47="Closed"),"",MAX(0,TODAY()-J47))</x:f>
      </x:c>
      <x:c r="N47" s="18" t="str">
        <x:f>IF(A47="","",IF(COUNTIF($A$11:$A$110,A47)&gt;1,"Duplicate ref",IF(OR(COUNT(B47)=0,C47="",E47="",F47=""),"Complete ticket",IF(G47="","Set status",IF(G47="Closed",IF(COUNT(K47)=0,"Add closed date","Closed"),IF(COUNT(J47)=0,"Set due date",IF(J47&lt;TODAY(),"Overdue",IF(J47&lt;=TODAY()+2,"Due soon","On track"))))))))</x:f>
      </x:c>
      <x:c r="O47" s="18" t="str">
        <x:f>IF(OR(A47="",G47&lt;&gt;"Closed",COUNT(K47)=0,COUNT(J47)=0),"",IF(K47&lt;=J47,"Yes","No"))</x:f>
      </x:c>
    </x:row>
    <x:row r="48" ht="24" customHeight="1">
      <x:c r="A48" s="16"/>
      <x:c r="B48" s="20"/>
      <x:c r="C48" s="16"/>
      <x:c r="D48" s="16"/>
      <x:c r="E48" s="16"/>
      <x:c r="F48" s="16"/>
      <x:c r="G48" s="16"/>
      <x:c r="H48" s="20"/>
      <x:c r="I48" s="18" t="str">
        <x:f>IF(A48="","",IFERROR(VLOOKUP(E48,'SLA rules'!$A$9:$B$12,2,FALSE),""))</x:f>
      </x:c>
      <x:c r="J48" s="22" t="str">
        <x:f>IF(OR(A48="",COUNT(B48)=0),"",IF(COUNT(H48)&gt;0,H48,IF(COUNT(I48)=0,"",B48+I48)))</x:f>
      </x:c>
      <x:c r="K48" s="20"/>
      <x:c r="L48" s="18" t="str">
        <x:f>IF(OR(A48="",COUNT(B48)=0),"",MAX(0,IF(COUNT(K48)=0,TODAY(),K48)-B48))</x:f>
      </x:c>
      <x:c r="M48" s="18" t="str">
        <x:f>IF(OR(A48="",COUNT(J48)=0,G48="Closed"),"",MAX(0,TODAY()-J48))</x:f>
      </x:c>
      <x:c r="N48" s="18" t="str">
        <x:f>IF(A48="","",IF(COUNTIF($A$11:$A$110,A48)&gt;1,"Duplicate ref",IF(OR(COUNT(B48)=0,C48="",E48="",F48=""),"Complete ticket",IF(G48="","Set status",IF(G48="Closed",IF(COUNT(K48)=0,"Add closed date","Closed"),IF(COUNT(J48)=0,"Set due date",IF(J48&lt;TODAY(),"Overdue",IF(J48&lt;=TODAY()+2,"Due soon","On track"))))))))</x:f>
      </x:c>
      <x:c r="O48" s="18" t="str">
        <x:f>IF(OR(A48="",G48&lt;&gt;"Closed",COUNT(K48)=0,COUNT(J48)=0),"",IF(K48&lt;=J48,"Yes","No"))</x:f>
      </x:c>
    </x:row>
    <x:row r="49" ht="24" customHeight="1">
      <x:c r="A49" s="16"/>
      <x:c r="B49" s="20"/>
      <x:c r="C49" s="16"/>
      <x:c r="D49" s="16"/>
      <x:c r="E49" s="16"/>
      <x:c r="F49" s="16"/>
      <x:c r="G49" s="16"/>
      <x:c r="H49" s="20"/>
      <x:c r="I49" s="18" t="str">
        <x:f>IF(A49="","",IFERROR(VLOOKUP(E49,'SLA rules'!$A$9:$B$12,2,FALSE),""))</x:f>
      </x:c>
      <x:c r="J49" s="22" t="str">
        <x:f>IF(OR(A49="",COUNT(B49)=0),"",IF(COUNT(H49)&gt;0,H49,IF(COUNT(I49)=0,"",B49+I49)))</x:f>
      </x:c>
      <x:c r="K49" s="20"/>
      <x:c r="L49" s="18" t="str">
        <x:f>IF(OR(A49="",COUNT(B49)=0),"",MAX(0,IF(COUNT(K49)=0,TODAY(),K49)-B49))</x:f>
      </x:c>
      <x:c r="M49" s="18" t="str">
        <x:f>IF(OR(A49="",COUNT(J49)=0,G49="Closed"),"",MAX(0,TODAY()-J49))</x:f>
      </x:c>
      <x:c r="N49" s="18" t="str">
        <x:f>IF(A49="","",IF(COUNTIF($A$11:$A$110,A49)&gt;1,"Duplicate ref",IF(OR(COUNT(B49)=0,C49="",E49="",F49=""),"Complete ticket",IF(G49="","Set status",IF(G49="Closed",IF(COUNT(K49)=0,"Add closed date","Closed"),IF(COUNT(J49)=0,"Set due date",IF(J49&lt;TODAY(),"Overdue",IF(J49&lt;=TODAY()+2,"Due soon","On track"))))))))</x:f>
      </x:c>
      <x:c r="O49" s="18" t="str">
        <x:f>IF(OR(A49="",G49&lt;&gt;"Closed",COUNT(K49)=0,COUNT(J49)=0),"",IF(K49&lt;=J49,"Yes","No"))</x:f>
      </x:c>
    </x:row>
    <x:row r="50" ht="24" customHeight="1">
      <x:c r="A50" s="16"/>
      <x:c r="B50" s="20"/>
      <x:c r="C50" s="16"/>
      <x:c r="D50" s="16"/>
      <x:c r="E50" s="16"/>
      <x:c r="F50" s="16"/>
      <x:c r="G50" s="16"/>
      <x:c r="H50" s="20"/>
      <x:c r="I50" s="18" t="str">
        <x:f>IF(A50="","",IFERROR(VLOOKUP(E50,'SLA rules'!$A$9:$B$12,2,FALSE),""))</x:f>
      </x:c>
      <x:c r="J50" s="22" t="str">
        <x:f>IF(OR(A50="",COUNT(B50)=0),"",IF(COUNT(H50)&gt;0,H50,IF(COUNT(I50)=0,"",B50+I50)))</x:f>
      </x:c>
      <x:c r="K50" s="20"/>
      <x:c r="L50" s="18" t="str">
        <x:f>IF(OR(A50="",COUNT(B50)=0),"",MAX(0,IF(COUNT(K50)=0,TODAY(),K50)-B50))</x:f>
      </x:c>
      <x:c r="M50" s="18" t="str">
        <x:f>IF(OR(A50="",COUNT(J50)=0,G50="Closed"),"",MAX(0,TODAY()-J50))</x:f>
      </x:c>
      <x:c r="N50" s="18" t="str">
        <x:f>IF(A50="","",IF(COUNTIF($A$11:$A$110,A50)&gt;1,"Duplicate ref",IF(OR(COUNT(B50)=0,C50="",E50="",F50=""),"Complete ticket",IF(G50="","Set status",IF(G50="Closed",IF(COUNT(K50)=0,"Add closed date","Closed"),IF(COUNT(J50)=0,"Set due date",IF(J50&lt;TODAY(),"Overdue",IF(J50&lt;=TODAY()+2,"Due soon","On track"))))))))</x:f>
      </x:c>
      <x:c r="O50" s="18" t="str">
        <x:f>IF(OR(A50="",G50&lt;&gt;"Closed",COUNT(K50)=0,COUNT(J50)=0),"",IF(K50&lt;=J50,"Yes","No"))</x:f>
      </x:c>
    </x:row>
    <x:row r="51" ht="24" customHeight="1">
      <x:c r="A51" s="16"/>
      <x:c r="B51" s="20"/>
      <x:c r="C51" s="16"/>
      <x:c r="D51" s="16"/>
      <x:c r="E51" s="16"/>
      <x:c r="F51" s="16"/>
      <x:c r="G51" s="16"/>
      <x:c r="H51" s="20"/>
      <x:c r="I51" s="18" t="str">
        <x:f>IF(A51="","",IFERROR(VLOOKUP(E51,'SLA rules'!$A$9:$B$12,2,FALSE),""))</x:f>
      </x:c>
      <x:c r="J51" s="22" t="str">
        <x:f>IF(OR(A51="",COUNT(B51)=0),"",IF(COUNT(H51)&gt;0,H51,IF(COUNT(I51)=0,"",B51+I51)))</x:f>
      </x:c>
      <x:c r="K51" s="20"/>
      <x:c r="L51" s="18" t="str">
        <x:f>IF(OR(A51="",COUNT(B51)=0),"",MAX(0,IF(COUNT(K51)=0,TODAY(),K51)-B51))</x:f>
      </x:c>
      <x:c r="M51" s="18" t="str">
        <x:f>IF(OR(A51="",COUNT(J51)=0,G51="Closed"),"",MAX(0,TODAY()-J51))</x:f>
      </x:c>
      <x:c r="N51" s="18" t="str">
        <x:f>IF(A51="","",IF(COUNTIF($A$11:$A$110,A51)&gt;1,"Duplicate ref",IF(OR(COUNT(B51)=0,C51="",E51="",F51=""),"Complete ticket",IF(G51="","Set status",IF(G51="Closed",IF(COUNT(K51)=0,"Add closed date","Closed"),IF(COUNT(J51)=0,"Set due date",IF(J51&lt;TODAY(),"Overdue",IF(J51&lt;=TODAY()+2,"Due soon","On track"))))))))</x:f>
      </x:c>
      <x:c r="O51" s="18" t="str">
        <x:f>IF(OR(A51="",G51&lt;&gt;"Closed",COUNT(K51)=0,COUNT(J51)=0),"",IF(K51&lt;=J51,"Yes","No"))</x:f>
      </x:c>
    </x:row>
    <x:row r="52" ht="24" customHeight="1">
      <x:c r="A52" s="16"/>
      <x:c r="B52" s="20"/>
      <x:c r="C52" s="16"/>
      <x:c r="D52" s="16"/>
      <x:c r="E52" s="16"/>
      <x:c r="F52" s="16"/>
      <x:c r="G52" s="16"/>
      <x:c r="H52" s="20"/>
      <x:c r="I52" s="18" t="str">
        <x:f>IF(A52="","",IFERROR(VLOOKUP(E52,'SLA rules'!$A$9:$B$12,2,FALSE),""))</x:f>
      </x:c>
      <x:c r="J52" s="22" t="str">
        <x:f>IF(OR(A52="",COUNT(B52)=0),"",IF(COUNT(H52)&gt;0,H52,IF(COUNT(I52)=0,"",B52+I52)))</x:f>
      </x:c>
      <x:c r="K52" s="20"/>
      <x:c r="L52" s="18" t="str">
        <x:f>IF(OR(A52="",COUNT(B52)=0),"",MAX(0,IF(COUNT(K52)=0,TODAY(),K52)-B52))</x:f>
      </x:c>
      <x:c r="M52" s="18" t="str">
        <x:f>IF(OR(A52="",COUNT(J52)=0,G52="Closed"),"",MAX(0,TODAY()-J52))</x:f>
      </x:c>
      <x:c r="N52" s="18" t="str">
        <x:f>IF(A52="","",IF(COUNTIF($A$11:$A$110,A52)&gt;1,"Duplicate ref",IF(OR(COUNT(B52)=0,C52="",E52="",F52=""),"Complete ticket",IF(G52="","Set status",IF(G52="Closed",IF(COUNT(K52)=0,"Add closed date","Closed"),IF(COUNT(J52)=0,"Set due date",IF(J52&lt;TODAY(),"Overdue",IF(J52&lt;=TODAY()+2,"Due soon","On track"))))))))</x:f>
      </x:c>
      <x:c r="O52" s="18" t="str">
        <x:f>IF(OR(A52="",G52&lt;&gt;"Closed",COUNT(K52)=0,COUNT(J52)=0),"",IF(K52&lt;=J52,"Yes","No"))</x:f>
      </x:c>
    </x:row>
    <x:row r="53" ht="24" customHeight="1">
      <x:c r="A53" s="16"/>
      <x:c r="B53" s="20"/>
      <x:c r="C53" s="16"/>
      <x:c r="D53" s="16"/>
      <x:c r="E53" s="16"/>
      <x:c r="F53" s="16"/>
      <x:c r="G53" s="16"/>
      <x:c r="H53" s="20"/>
      <x:c r="I53" s="18" t="str">
        <x:f>IF(A53="","",IFERROR(VLOOKUP(E53,'SLA rules'!$A$9:$B$12,2,FALSE),""))</x:f>
      </x:c>
      <x:c r="J53" s="22" t="str">
        <x:f>IF(OR(A53="",COUNT(B53)=0),"",IF(COUNT(H53)&gt;0,H53,IF(COUNT(I53)=0,"",B53+I53)))</x:f>
      </x:c>
      <x:c r="K53" s="20"/>
      <x:c r="L53" s="18" t="str">
        <x:f>IF(OR(A53="",COUNT(B53)=0),"",MAX(0,IF(COUNT(K53)=0,TODAY(),K53)-B53))</x:f>
      </x:c>
      <x:c r="M53" s="18" t="str">
        <x:f>IF(OR(A53="",COUNT(J53)=0,G53="Closed"),"",MAX(0,TODAY()-J53))</x:f>
      </x:c>
      <x:c r="N53" s="18" t="str">
        <x:f>IF(A53="","",IF(COUNTIF($A$11:$A$110,A53)&gt;1,"Duplicate ref",IF(OR(COUNT(B53)=0,C53="",E53="",F53=""),"Complete ticket",IF(G53="","Set status",IF(G53="Closed",IF(COUNT(K53)=0,"Add closed date","Closed"),IF(COUNT(J53)=0,"Set due date",IF(J53&lt;TODAY(),"Overdue",IF(J53&lt;=TODAY()+2,"Due soon","On track"))))))))</x:f>
      </x:c>
      <x:c r="O53" s="18" t="str">
        <x:f>IF(OR(A53="",G53&lt;&gt;"Closed",COUNT(K53)=0,COUNT(J53)=0),"",IF(K53&lt;=J53,"Yes","No"))</x:f>
      </x:c>
    </x:row>
    <x:row r="54" ht="24" customHeight="1">
      <x:c r="A54" s="16"/>
      <x:c r="B54" s="20"/>
      <x:c r="C54" s="16"/>
      <x:c r="D54" s="16"/>
      <x:c r="E54" s="16"/>
      <x:c r="F54" s="16"/>
      <x:c r="G54" s="16"/>
      <x:c r="H54" s="20"/>
      <x:c r="I54" s="18" t="str">
        <x:f>IF(A54="","",IFERROR(VLOOKUP(E54,'SLA rules'!$A$9:$B$12,2,FALSE),""))</x:f>
      </x:c>
      <x:c r="J54" s="22" t="str">
        <x:f>IF(OR(A54="",COUNT(B54)=0),"",IF(COUNT(H54)&gt;0,H54,IF(COUNT(I54)=0,"",B54+I54)))</x:f>
      </x:c>
      <x:c r="K54" s="20"/>
      <x:c r="L54" s="18" t="str">
        <x:f>IF(OR(A54="",COUNT(B54)=0),"",MAX(0,IF(COUNT(K54)=0,TODAY(),K54)-B54))</x:f>
      </x:c>
      <x:c r="M54" s="18" t="str">
        <x:f>IF(OR(A54="",COUNT(J54)=0,G54="Closed"),"",MAX(0,TODAY()-J54))</x:f>
      </x:c>
      <x:c r="N54" s="18" t="str">
        <x:f>IF(A54="","",IF(COUNTIF($A$11:$A$110,A54)&gt;1,"Duplicate ref",IF(OR(COUNT(B54)=0,C54="",E54="",F54=""),"Complete ticket",IF(G54="","Set status",IF(G54="Closed",IF(COUNT(K54)=0,"Add closed date","Closed"),IF(COUNT(J54)=0,"Set due date",IF(J54&lt;TODAY(),"Overdue",IF(J54&lt;=TODAY()+2,"Due soon","On track"))))))))</x:f>
      </x:c>
      <x:c r="O54" s="18" t="str">
        <x:f>IF(OR(A54="",G54&lt;&gt;"Closed",COUNT(K54)=0,COUNT(J54)=0),"",IF(K54&lt;=J54,"Yes","No"))</x:f>
      </x:c>
    </x:row>
    <x:row r="55" ht="24" customHeight="1">
      <x:c r="A55" s="16"/>
      <x:c r="B55" s="20"/>
      <x:c r="C55" s="16"/>
      <x:c r="D55" s="16"/>
      <x:c r="E55" s="16"/>
      <x:c r="F55" s="16"/>
      <x:c r="G55" s="16"/>
      <x:c r="H55" s="20"/>
      <x:c r="I55" s="18" t="str">
        <x:f>IF(A55="","",IFERROR(VLOOKUP(E55,'SLA rules'!$A$9:$B$12,2,FALSE),""))</x:f>
      </x:c>
      <x:c r="J55" s="22" t="str">
        <x:f>IF(OR(A55="",COUNT(B55)=0),"",IF(COUNT(H55)&gt;0,H55,IF(COUNT(I55)=0,"",B55+I55)))</x:f>
      </x:c>
      <x:c r="K55" s="20"/>
      <x:c r="L55" s="18" t="str">
        <x:f>IF(OR(A55="",COUNT(B55)=0),"",MAX(0,IF(COUNT(K55)=0,TODAY(),K55)-B55))</x:f>
      </x:c>
      <x:c r="M55" s="18" t="str">
        <x:f>IF(OR(A55="",COUNT(J55)=0,G55="Closed"),"",MAX(0,TODAY()-J55))</x:f>
      </x:c>
      <x:c r="N55" s="18" t="str">
        <x:f>IF(A55="","",IF(COUNTIF($A$11:$A$110,A55)&gt;1,"Duplicate ref",IF(OR(COUNT(B55)=0,C55="",E55="",F55=""),"Complete ticket",IF(G55="","Set status",IF(G55="Closed",IF(COUNT(K55)=0,"Add closed date","Closed"),IF(COUNT(J55)=0,"Set due date",IF(J55&lt;TODAY(),"Overdue",IF(J55&lt;=TODAY()+2,"Due soon","On track"))))))))</x:f>
      </x:c>
      <x:c r="O55" s="18" t="str">
        <x:f>IF(OR(A55="",G55&lt;&gt;"Closed",COUNT(K55)=0,COUNT(J55)=0),"",IF(K55&lt;=J55,"Yes","No"))</x:f>
      </x:c>
    </x:row>
    <x:row r="56" ht="24" customHeight="1">
      <x:c r="A56" s="16"/>
      <x:c r="B56" s="20"/>
      <x:c r="C56" s="16"/>
      <x:c r="D56" s="16"/>
      <x:c r="E56" s="16"/>
      <x:c r="F56" s="16"/>
      <x:c r="G56" s="16"/>
      <x:c r="H56" s="20"/>
      <x:c r="I56" s="18" t="str">
        <x:f>IF(A56="","",IFERROR(VLOOKUP(E56,'SLA rules'!$A$9:$B$12,2,FALSE),""))</x:f>
      </x:c>
      <x:c r="J56" s="22" t="str">
        <x:f>IF(OR(A56="",COUNT(B56)=0),"",IF(COUNT(H56)&gt;0,H56,IF(COUNT(I56)=0,"",B56+I56)))</x:f>
      </x:c>
      <x:c r="K56" s="20"/>
      <x:c r="L56" s="18" t="str">
        <x:f>IF(OR(A56="",COUNT(B56)=0),"",MAX(0,IF(COUNT(K56)=0,TODAY(),K56)-B56))</x:f>
      </x:c>
      <x:c r="M56" s="18" t="str">
        <x:f>IF(OR(A56="",COUNT(J56)=0,G56="Closed"),"",MAX(0,TODAY()-J56))</x:f>
      </x:c>
      <x:c r="N56" s="18" t="str">
        <x:f>IF(A56="","",IF(COUNTIF($A$11:$A$110,A56)&gt;1,"Duplicate ref",IF(OR(COUNT(B56)=0,C56="",E56="",F56=""),"Complete ticket",IF(G56="","Set status",IF(G56="Closed",IF(COUNT(K56)=0,"Add closed date","Closed"),IF(COUNT(J56)=0,"Set due date",IF(J56&lt;TODAY(),"Overdue",IF(J56&lt;=TODAY()+2,"Due soon","On track"))))))))</x:f>
      </x:c>
      <x:c r="O56" s="18" t="str">
        <x:f>IF(OR(A56="",G56&lt;&gt;"Closed",COUNT(K56)=0,COUNT(J56)=0),"",IF(K56&lt;=J56,"Yes","No"))</x:f>
      </x:c>
    </x:row>
    <x:row r="57" ht="24" customHeight="1">
      <x:c r="A57" s="16"/>
      <x:c r="B57" s="20"/>
      <x:c r="C57" s="16"/>
      <x:c r="D57" s="16"/>
      <x:c r="E57" s="16"/>
      <x:c r="F57" s="16"/>
      <x:c r="G57" s="16"/>
      <x:c r="H57" s="20"/>
      <x:c r="I57" s="18" t="str">
        <x:f>IF(A57="","",IFERROR(VLOOKUP(E57,'SLA rules'!$A$9:$B$12,2,FALSE),""))</x:f>
      </x:c>
      <x:c r="J57" s="22" t="str">
        <x:f>IF(OR(A57="",COUNT(B57)=0),"",IF(COUNT(H57)&gt;0,H57,IF(COUNT(I57)=0,"",B57+I57)))</x:f>
      </x:c>
      <x:c r="K57" s="20"/>
      <x:c r="L57" s="18" t="str">
        <x:f>IF(OR(A57="",COUNT(B57)=0),"",MAX(0,IF(COUNT(K57)=0,TODAY(),K57)-B57))</x:f>
      </x:c>
      <x:c r="M57" s="18" t="str">
        <x:f>IF(OR(A57="",COUNT(J57)=0,G57="Closed"),"",MAX(0,TODAY()-J57))</x:f>
      </x:c>
      <x:c r="N57" s="18" t="str">
        <x:f>IF(A57="","",IF(COUNTIF($A$11:$A$110,A57)&gt;1,"Duplicate ref",IF(OR(COUNT(B57)=0,C57="",E57="",F57=""),"Complete ticket",IF(G57="","Set status",IF(G57="Closed",IF(COUNT(K57)=0,"Add closed date","Closed"),IF(COUNT(J57)=0,"Set due date",IF(J57&lt;TODAY(),"Overdue",IF(J57&lt;=TODAY()+2,"Due soon","On track"))))))))</x:f>
      </x:c>
      <x:c r="O57" s="18" t="str">
        <x:f>IF(OR(A57="",G57&lt;&gt;"Closed",COUNT(K57)=0,COUNT(J57)=0),"",IF(K57&lt;=J57,"Yes","No"))</x:f>
      </x:c>
    </x:row>
    <x:row r="58" ht="24" customHeight="1">
      <x:c r="A58" s="16"/>
      <x:c r="B58" s="20"/>
      <x:c r="C58" s="16"/>
      <x:c r="D58" s="16"/>
      <x:c r="E58" s="16"/>
      <x:c r="F58" s="16"/>
      <x:c r="G58" s="16"/>
      <x:c r="H58" s="20"/>
      <x:c r="I58" s="18" t="str">
        <x:f>IF(A58="","",IFERROR(VLOOKUP(E58,'SLA rules'!$A$9:$B$12,2,FALSE),""))</x:f>
      </x:c>
      <x:c r="J58" s="22" t="str">
        <x:f>IF(OR(A58="",COUNT(B58)=0),"",IF(COUNT(H58)&gt;0,H58,IF(COUNT(I58)=0,"",B58+I58)))</x:f>
      </x:c>
      <x:c r="K58" s="20"/>
      <x:c r="L58" s="18" t="str">
        <x:f>IF(OR(A58="",COUNT(B58)=0),"",MAX(0,IF(COUNT(K58)=0,TODAY(),K58)-B58))</x:f>
      </x:c>
      <x:c r="M58" s="18" t="str">
        <x:f>IF(OR(A58="",COUNT(J58)=0,G58="Closed"),"",MAX(0,TODAY()-J58))</x:f>
      </x:c>
      <x:c r="N58" s="18" t="str">
        <x:f>IF(A58="","",IF(COUNTIF($A$11:$A$110,A58)&gt;1,"Duplicate ref",IF(OR(COUNT(B58)=0,C58="",E58="",F58=""),"Complete ticket",IF(G58="","Set status",IF(G58="Closed",IF(COUNT(K58)=0,"Add closed date","Closed"),IF(COUNT(J58)=0,"Set due date",IF(J58&lt;TODAY(),"Overdue",IF(J58&lt;=TODAY()+2,"Due soon","On track"))))))))</x:f>
      </x:c>
      <x:c r="O58" s="18" t="str">
        <x:f>IF(OR(A58="",G58&lt;&gt;"Closed",COUNT(K58)=0,COUNT(J58)=0),"",IF(K58&lt;=J58,"Yes","No"))</x:f>
      </x:c>
    </x:row>
    <x:row r="59" ht="24" customHeight="1">
      <x:c r="A59" s="16"/>
      <x:c r="B59" s="20"/>
      <x:c r="C59" s="16"/>
      <x:c r="D59" s="16"/>
      <x:c r="E59" s="16"/>
      <x:c r="F59" s="16"/>
      <x:c r="G59" s="16"/>
      <x:c r="H59" s="20"/>
      <x:c r="I59" s="18" t="str">
        <x:f>IF(A59="","",IFERROR(VLOOKUP(E59,'SLA rules'!$A$9:$B$12,2,FALSE),""))</x:f>
      </x:c>
      <x:c r="J59" s="22" t="str">
        <x:f>IF(OR(A59="",COUNT(B59)=0),"",IF(COUNT(H59)&gt;0,H59,IF(COUNT(I59)=0,"",B59+I59)))</x:f>
      </x:c>
      <x:c r="K59" s="20"/>
      <x:c r="L59" s="18" t="str">
        <x:f>IF(OR(A59="",COUNT(B59)=0),"",MAX(0,IF(COUNT(K59)=0,TODAY(),K59)-B59))</x:f>
      </x:c>
      <x:c r="M59" s="18" t="str">
        <x:f>IF(OR(A59="",COUNT(J59)=0,G59="Closed"),"",MAX(0,TODAY()-J59))</x:f>
      </x:c>
      <x:c r="N59" s="18" t="str">
        <x:f>IF(A59="","",IF(COUNTIF($A$11:$A$110,A59)&gt;1,"Duplicate ref",IF(OR(COUNT(B59)=0,C59="",E59="",F59=""),"Complete ticket",IF(G59="","Set status",IF(G59="Closed",IF(COUNT(K59)=0,"Add closed date","Closed"),IF(COUNT(J59)=0,"Set due date",IF(J59&lt;TODAY(),"Overdue",IF(J59&lt;=TODAY()+2,"Due soon","On track"))))))))</x:f>
      </x:c>
      <x:c r="O59" s="18" t="str">
        <x:f>IF(OR(A59="",G59&lt;&gt;"Closed",COUNT(K59)=0,COUNT(J59)=0),"",IF(K59&lt;=J59,"Yes","No"))</x:f>
      </x:c>
    </x:row>
    <x:row r="60" ht="24" customHeight="1">
      <x:c r="A60" s="16"/>
      <x:c r="B60" s="20"/>
      <x:c r="C60" s="16"/>
      <x:c r="D60" s="16"/>
      <x:c r="E60" s="16"/>
      <x:c r="F60" s="16"/>
      <x:c r="G60" s="16"/>
      <x:c r="H60" s="20"/>
      <x:c r="I60" s="18" t="str">
        <x:f>IF(A60="","",IFERROR(VLOOKUP(E60,'SLA rules'!$A$9:$B$12,2,FALSE),""))</x:f>
      </x:c>
      <x:c r="J60" s="22" t="str">
        <x:f>IF(OR(A60="",COUNT(B60)=0),"",IF(COUNT(H60)&gt;0,H60,IF(COUNT(I60)=0,"",B60+I60)))</x:f>
      </x:c>
      <x:c r="K60" s="20"/>
      <x:c r="L60" s="18" t="str">
        <x:f>IF(OR(A60="",COUNT(B60)=0),"",MAX(0,IF(COUNT(K60)=0,TODAY(),K60)-B60))</x:f>
      </x:c>
      <x:c r="M60" s="18" t="str">
        <x:f>IF(OR(A60="",COUNT(J60)=0,G60="Closed"),"",MAX(0,TODAY()-J60))</x:f>
      </x:c>
      <x:c r="N60" s="18" t="str">
        <x:f>IF(A60="","",IF(COUNTIF($A$11:$A$110,A60)&gt;1,"Duplicate ref",IF(OR(COUNT(B60)=0,C60="",E60="",F60=""),"Complete ticket",IF(G60="","Set status",IF(G60="Closed",IF(COUNT(K60)=0,"Add closed date","Closed"),IF(COUNT(J60)=0,"Set due date",IF(J60&lt;TODAY(),"Overdue",IF(J60&lt;=TODAY()+2,"Due soon","On track"))))))))</x:f>
      </x:c>
      <x:c r="O60" s="18" t="str">
        <x:f>IF(OR(A60="",G60&lt;&gt;"Closed",COUNT(K60)=0,COUNT(J60)=0),"",IF(K60&lt;=J60,"Yes","No"))</x:f>
      </x:c>
    </x:row>
    <x:row r="61" ht="24" customHeight="1">
      <x:c r="A61" s="16"/>
      <x:c r="B61" s="20"/>
      <x:c r="C61" s="16"/>
      <x:c r="D61" s="16"/>
      <x:c r="E61" s="16"/>
      <x:c r="F61" s="16"/>
      <x:c r="G61" s="16"/>
      <x:c r="H61" s="20"/>
      <x:c r="I61" s="18" t="str">
        <x:f>IF(A61="","",IFERROR(VLOOKUP(E61,'SLA rules'!$A$9:$B$12,2,FALSE),""))</x:f>
      </x:c>
      <x:c r="J61" s="22" t="str">
        <x:f>IF(OR(A61="",COUNT(B61)=0),"",IF(COUNT(H61)&gt;0,H61,IF(COUNT(I61)=0,"",B61+I61)))</x:f>
      </x:c>
      <x:c r="K61" s="20"/>
      <x:c r="L61" s="18" t="str">
        <x:f>IF(OR(A61="",COUNT(B61)=0),"",MAX(0,IF(COUNT(K61)=0,TODAY(),K61)-B61))</x:f>
      </x:c>
      <x:c r="M61" s="18" t="str">
        <x:f>IF(OR(A61="",COUNT(J61)=0,G61="Closed"),"",MAX(0,TODAY()-J61))</x:f>
      </x:c>
      <x:c r="N61" s="18" t="str">
        <x:f>IF(A61="","",IF(COUNTIF($A$11:$A$110,A61)&gt;1,"Duplicate ref",IF(OR(COUNT(B61)=0,C61="",E61="",F61=""),"Complete ticket",IF(G61="","Set status",IF(G61="Closed",IF(COUNT(K61)=0,"Add closed date","Closed"),IF(COUNT(J61)=0,"Set due date",IF(J61&lt;TODAY(),"Overdue",IF(J61&lt;=TODAY()+2,"Due soon","On track"))))))))</x:f>
      </x:c>
      <x:c r="O61" s="18" t="str">
        <x:f>IF(OR(A61="",G61&lt;&gt;"Closed",COUNT(K61)=0,COUNT(J61)=0),"",IF(K61&lt;=J61,"Yes","No"))</x:f>
      </x:c>
    </x:row>
    <x:row r="62" ht="24" customHeight="1">
      <x:c r="A62" s="16"/>
      <x:c r="B62" s="20"/>
      <x:c r="C62" s="16"/>
      <x:c r="D62" s="16"/>
      <x:c r="E62" s="16"/>
      <x:c r="F62" s="16"/>
      <x:c r="G62" s="16"/>
      <x:c r="H62" s="20"/>
      <x:c r="I62" s="18" t="str">
        <x:f>IF(A62="","",IFERROR(VLOOKUP(E62,'SLA rules'!$A$9:$B$12,2,FALSE),""))</x:f>
      </x:c>
      <x:c r="J62" s="22" t="str">
        <x:f>IF(OR(A62="",COUNT(B62)=0),"",IF(COUNT(H62)&gt;0,H62,IF(COUNT(I62)=0,"",B62+I62)))</x:f>
      </x:c>
      <x:c r="K62" s="20"/>
      <x:c r="L62" s="18" t="str">
        <x:f>IF(OR(A62="",COUNT(B62)=0),"",MAX(0,IF(COUNT(K62)=0,TODAY(),K62)-B62))</x:f>
      </x:c>
      <x:c r="M62" s="18" t="str">
        <x:f>IF(OR(A62="",COUNT(J62)=0,G62="Closed"),"",MAX(0,TODAY()-J62))</x:f>
      </x:c>
      <x:c r="N62" s="18" t="str">
        <x:f>IF(A62="","",IF(COUNTIF($A$11:$A$110,A62)&gt;1,"Duplicate ref",IF(OR(COUNT(B62)=0,C62="",E62="",F62=""),"Complete ticket",IF(G62="","Set status",IF(G62="Closed",IF(COUNT(K62)=0,"Add closed date","Closed"),IF(COUNT(J62)=0,"Set due date",IF(J62&lt;TODAY(),"Overdue",IF(J62&lt;=TODAY()+2,"Due soon","On track"))))))))</x:f>
      </x:c>
      <x:c r="O62" s="18" t="str">
        <x:f>IF(OR(A62="",G62&lt;&gt;"Closed",COUNT(K62)=0,COUNT(J62)=0),"",IF(K62&lt;=J62,"Yes","No"))</x:f>
      </x:c>
    </x:row>
    <x:row r="63" ht="24" customHeight="1">
      <x:c r="A63" s="16"/>
      <x:c r="B63" s="20"/>
      <x:c r="C63" s="16"/>
      <x:c r="D63" s="16"/>
      <x:c r="E63" s="16"/>
      <x:c r="F63" s="16"/>
      <x:c r="G63" s="16"/>
      <x:c r="H63" s="20"/>
      <x:c r="I63" s="18" t="str">
        <x:f>IF(A63="","",IFERROR(VLOOKUP(E63,'SLA rules'!$A$9:$B$12,2,FALSE),""))</x:f>
      </x:c>
      <x:c r="J63" s="22" t="str">
        <x:f>IF(OR(A63="",COUNT(B63)=0),"",IF(COUNT(H63)&gt;0,H63,IF(COUNT(I63)=0,"",B63+I63)))</x:f>
      </x:c>
      <x:c r="K63" s="20"/>
      <x:c r="L63" s="18" t="str">
        <x:f>IF(OR(A63="",COUNT(B63)=0),"",MAX(0,IF(COUNT(K63)=0,TODAY(),K63)-B63))</x:f>
      </x:c>
      <x:c r="M63" s="18" t="str">
        <x:f>IF(OR(A63="",COUNT(J63)=0,G63="Closed"),"",MAX(0,TODAY()-J63))</x:f>
      </x:c>
      <x:c r="N63" s="18" t="str">
        <x:f>IF(A63="","",IF(COUNTIF($A$11:$A$110,A63)&gt;1,"Duplicate ref",IF(OR(COUNT(B63)=0,C63="",E63="",F63=""),"Complete ticket",IF(G63="","Set status",IF(G63="Closed",IF(COUNT(K63)=0,"Add closed date","Closed"),IF(COUNT(J63)=0,"Set due date",IF(J63&lt;TODAY(),"Overdue",IF(J63&lt;=TODAY()+2,"Due soon","On track"))))))))</x:f>
      </x:c>
      <x:c r="O63" s="18" t="str">
        <x:f>IF(OR(A63="",G63&lt;&gt;"Closed",COUNT(K63)=0,COUNT(J63)=0),"",IF(K63&lt;=J63,"Yes","No"))</x:f>
      </x:c>
    </x:row>
    <x:row r="64" ht="24" customHeight="1">
      <x:c r="A64" s="16"/>
      <x:c r="B64" s="20"/>
      <x:c r="C64" s="16"/>
      <x:c r="D64" s="16"/>
      <x:c r="E64" s="16"/>
      <x:c r="F64" s="16"/>
      <x:c r="G64" s="16"/>
      <x:c r="H64" s="20"/>
      <x:c r="I64" s="18" t="str">
        <x:f>IF(A64="","",IFERROR(VLOOKUP(E64,'SLA rules'!$A$9:$B$12,2,FALSE),""))</x:f>
      </x:c>
      <x:c r="J64" s="22" t="str">
        <x:f>IF(OR(A64="",COUNT(B64)=0),"",IF(COUNT(H64)&gt;0,H64,IF(COUNT(I64)=0,"",B64+I64)))</x:f>
      </x:c>
      <x:c r="K64" s="20"/>
      <x:c r="L64" s="18" t="str">
        <x:f>IF(OR(A64="",COUNT(B64)=0),"",MAX(0,IF(COUNT(K64)=0,TODAY(),K64)-B64))</x:f>
      </x:c>
      <x:c r="M64" s="18" t="str">
        <x:f>IF(OR(A64="",COUNT(J64)=0,G64="Closed"),"",MAX(0,TODAY()-J64))</x:f>
      </x:c>
      <x:c r="N64" s="18" t="str">
        <x:f>IF(A64="","",IF(COUNTIF($A$11:$A$110,A64)&gt;1,"Duplicate ref",IF(OR(COUNT(B64)=0,C64="",E64="",F64=""),"Complete ticket",IF(G64="","Set status",IF(G64="Closed",IF(COUNT(K64)=0,"Add closed date","Closed"),IF(COUNT(J64)=0,"Set due date",IF(J64&lt;TODAY(),"Overdue",IF(J64&lt;=TODAY()+2,"Due soon","On track"))))))))</x:f>
      </x:c>
      <x:c r="O64" s="18" t="str">
        <x:f>IF(OR(A64="",G64&lt;&gt;"Closed",COUNT(K64)=0,COUNT(J64)=0),"",IF(K64&lt;=J64,"Yes","No"))</x:f>
      </x:c>
    </x:row>
    <x:row r="65" ht="24" customHeight="1">
      <x:c r="A65" s="16"/>
      <x:c r="B65" s="20"/>
      <x:c r="C65" s="16"/>
      <x:c r="D65" s="16"/>
      <x:c r="E65" s="16"/>
      <x:c r="F65" s="16"/>
      <x:c r="G65" s="16"/>
      <x:c r="H65" s="20"/>
      <x:c r="I65" s="18" t="str">
        <x:f>IF(A65="","",IFERROR(VLOOKUP(E65,'SLA rules'!$A$9:$B$12,2,FALSE),""))</x:f>
      </x:c>
      <x:c r="J65" s="22" t="str">
        <x:f>IF(OR(A65="",COUNT(B65)=0),"",IF(COUNT(H65)&gt;0,H65,IF(COUNT(I65)=0,"",B65+I65)))</x:f>
      </x:c>
      <x:c r="K65" s="20"/>
      <x:c r="L65" s="18" t="str">
        <x:f>IF(OR(A65="",COUNT(B65)=0),"",MAX(0,IF(COUNT(K65)=0,TODAY(),K65)-B65))</x:f>
      </x:c>
      <x:c r="M65" s="18" t="str">
        <x:f>IF(OR(A65="",COUNT(J65)=0,G65="Closed"),"",MAX(0,TODAY()-J65))</x:f>
      </x:c>
      <x:c r="N65" s="18" t="str">
        <x:f>IF(A65="","",IF(COUNTIF($A$11:$A$110,A65)&gt;1,"Duplicate ref",IF(OR(COUNT(B65)=0,C65="",E65="",F65=""),"Complete ticket",IF(G65="","Set status",IF(G65="Closed",IF(COUNT(K65)=0,"Add closed date","Closed"),IF(COUNT(J65)=0,"Set due date",IF(J65&lt;TODAY(),"Overdue",IF(J65&lt;=TODAY()+2,"Due soon","On track"))))))))</x:f>
      </x:c>
      <x:c r="O65" s="18" t="str">
        <x:f>IF(OR(A65="",G65&lt;&gt;"Closed",COUNT(K65)=0,COUNT(J65)=0),"",IF(K65&lt;=J65,"Yes","No"))</x:f>
      </x:c>
    </x:row>
    <x:row r="66" ht="24" customHeight="1">
      <x:c r="A66" s="16"/>
      <x:c r="B66" s="20"/>
      <x:c r="C66" s="16"/>
      <x:c r="D66" s="16"/>
      <x:c r="E66" s="16"/>
      <x:c r="F66" s="16"/>
      <x:c r="G66" s="16"/>
      <x:c r="H66" s="20"/>
      <x:c r="I66" s="18" t="str">
        <x:f>IF(A66="","",IFERROR(VLOOKUP(E66,'SLA rules'!$A$9:$B$12,2,FALSE),""))</x:f>
      </x:c>
      <x:c r="J66" s="22" t="str">
        <x:f>IF(OR(A66="",COUNT(B66)=0),"",IF(COUNT(H66)&gt;0,H66,IF(COUNT(I66)=0,"",B66+I66)))</x:f>
      </x:c>
      <x:c r="K66" s="20"/>
      <x:c r="L66" s="18" t="str">
        <x:f>IF(OR(A66="",COUNT(B66)=0),"",MAX(0,IF(COUNT(K66)=0,TODAY(),K66)-B66))</x:f>
      </x:c>
      <x:c r="M66" s="18" t="str">
        <x:f>IF(OR(A66="",COUNT(J66)=0,G66="Closed"),"",MAX(0,TODAY()-J66))</x:f>
      </x:c>
      <x:c r="N66" s="18" t="str">
        <x:f>IF(A66="","",IF(COUNTIF($A$11:$A$110,A66)&gt;1,"Duplicate ref",IF(OR(COUNT(B66)=0,C66="",E66="",F66=""),"Complete ticket",IF(G66="","Set status",IF(G66="Closed",IF(COUNT(K66)=0,"Add closed date","Closed"),IF(COUNT(J66)=0,"Set due date",IF(J66&lt;TODAY(),"Overdue",IF(J66&lt;=TODAY()+2,"Due soon","On track"))))))))</x:f>
      </x:c>
      <x:c r="O66" s="18" t="str">
        <x:f>IF(OR(A66="",G66&lt;&gt;"Closed",COUNT(K66)=0,COUNT(J66)=0),"",IF(K66&lt;=J66,"Yes","No"))</x:f>
      </x:c>
    </x:row>
    <x:row r="67" ht="24" customHeight="1">
      <x:c r="A67" s="16"/>
      <x:c r="B67" s="20"/>
      <x:c r="C67" s="16"/>
      <x:c r="D67" s="16"/>
      <x:c r="E67" s="16"/>
      <x:c r="F67" s="16"/>
      <x:c r="G67" s="16"/>
      <x:c r="H67" s="20"/>
      <x:c r="I67" s="18" t="str">
        <x:f>IF(A67="","",IFERROR(VLOOKUP(E67,'SLA rules'!$A$9:$B$12,2,FALSE),""))</x:f>
      </x:c>
      <x:c r="J67" s="22" t="str">
        <x:f>IF(OR(A67="",COUNT(B67)=0),"",IF(COUNT(H67)&gt;0,H67,IF(COUNT(I67)=0,"",B67+I67)))</x:f>
      </x:c>
      <x:c r="K67" s="20"/>
      <x:c r="L67" s="18" t="str">
        <x:f>IF(OR(A67="",COUNT(B67)=0),"",MAX(0,IF(COUNT(K67)=0,TODAY(),K67)-B67))</x:f>
      </x:c>
      <x:c r="M67" s="18" t="str">
        <x:f>IF(OR(A67="",COUNT(J67)=0,G67="Closed"),"",MAX(0,TODAY()-J67))</x:f>
      </x:c>
      <x:c r="N67" s="18" t="str">
        <x:f>IF(A67="","",IF(COUNTIF($A$11:$A$110,A67)&gt;1,"Duplicate ref",IF(OR(COUNT(B67)=0,C67="",E67="",F67=""),"Complete ticket",IF(G67="","Set status",IF(G67="Closed",IF(COUNT(K67)=0,"Add closed date","Closed"),IF(COUNT(J67)=0,"Set due date",IF(J67&lt;TODAY(),"Overdue",IF(J67&lt;=TODAY()+2,"Due soon","On track"))))))))</x:f>
      </x:c>
      <x:c r="O67" s="18" t="str">
        <x:f>IF(OR(A67="",G67&lt;&gt;"Closed",COUNT(K67)=0,COUNT(J67)=0),"",IF(K67&lt;=J67,"Yes","No"))</x:f>
      </x:c>
    </x:row>
    <x:row r="68" ht="24" customHeight="1">
      <x:c r="A68" s="16"/>
      <x:c r="B68" s="20"/>
      <x:c r="C68" s="16"/>
      <x:c r="D68" s="16"/>
      <x:c r="E68" s="16"/>
      <x:c r="F68" s="16"/>
      <x:c r="G68" s="16"/>
      <x:c r="H68" s="20"/>
      <x:c r="I68" s="18" t="str">
        <x:f>IF(A68="","",IFERROR(VLOOKUP(E68,'SLA rules'!$A$9:$B$12,2,FALSE),""))</x:f>
      </x:c>
      <x:c r="J68" s="22" t="str">
        <x:f>IF(OR(A68="",COUNT(B68)=0),"",IF(COUNT(H68)&gt;0,H68,IF(COUNT(I68)=0,"",B68+I68)))</x:f>
      </x:c>
      <x:c r="K68" s="20"/>
      <x:c r="L68" s="18" t="str">
        <x:f>IF(OR(A68="",COUNT(B68)=0),"",MAX(0,IF(COUNT(K68)=0,TODAY(),K68)-B68))</x:f>
      </x:c>
      <x:c r="M68" s="18" t="str">
        <x:f>IF(OR(A68="",COUNT(J68)=0,G68="Closed"),"",MAX(0,TODAY()-J68))</x:f>
      </x:c>
      <x:c r="N68" s="18" t="str">
        <x:f>IF(A68="","",IF(COUNTIF($A$11:$A$110,A68)&gt;1,"Duplicate ref",IF(OR(COUNT(B68)=0,C68="",E68="",F68=""),"Complete ticket",IF(G68="","Set status",IF(G68="Closed",IF(COUNT(K68)=0,"Add closed date","Closed"),IF(COUNT(J68)=0,"Set due date",IF(J68&lt;TODAY(),"Overdue",IF(J68&lt;=TODAY()+2,"Due soon","On track"))))))))</x:f>
      </x:c>
      <x:c r="O68" s="18" t="str">
        <x:f>IF(OR(A68="",G68&lt;&gt;"Closed",COUNT(K68)=0,COUNT(J68)=0),"",IF(K68&lt;=J68,"Yes","No"))</x:f>
      </x:c>
    </x:row>
    <x:row r="69" ht="24" customHeight="1">
      <x:c r="A69" s="16"/>
      <x:c r="B69" s="20"/>
      <x:c r="C69" s="16"/>
      <x:c r="D69" s="16"/>
      <x:c r="E69" s="16"/>
      <x:c r="F69" s="16"/>
      <x:c r="G69" s="16"/>
      <x:c r="H69" s="20"/>
      <x:c r="I69" s="18" t="str">
        <x:f>IF(A69="","",IFERROR(VLOOKUP(E69,'SLA rules'!$A$9:$B$12,2,FALSE),""))</x:f>
      </x:c>
      <x:c r="J69" s="22" t="str">
        <x:f>IF(OR(A69="",COUNT(B69)=0),"",IF(COUNT(H69)&gt;0,H69,IF(COUNT(I69)=0,"",B69+I69)))</x:f>
      </x:c>
      <x:c r="K69" s="20"/>
      <x:c r="L69" s="18" t="str">
        <x:f>IF(OR(A69="",COUNT(B69)=0),"",MAX(0,IF(COUNT(K69)=0,TODAY(),K69)-B69))</x:f>
      </x:c>
      <x:c r="M69" s="18" t="str">
        <x:f>IF(OR(A69="",COUNT(J69)=0,G69="Closed"),"",MAX(0,TODAY()-J69))</x:f>
      </x:c>
      <x:c r="N69" s="18" t="str">
        <x:f>IF(A69="","",IF(COUNTIF($A$11:$A$110,A69)&gt;1,"Duplicate ref",IF(OR(COUNT(B69)=0,C69="",E69="",F69=""),"Complete ticket",IF(G69="","Set status",IF(G69="Closed",IF(COUNT(K69)=0,"Add closed date","Closed"),IF(COUNT(J69)=0,"Set due date",IF(J69&lt;TODAY(),"Overdue",IF(J69&lt;=TODAY()+2,"Due soon","On track"))))))))</x:f>
      </x:c>
      <x:c r="O69" s="18" t="str">
        <x:f>IF(OR(A69="",G69&lt;&gt;"Closed",COUNT(K69)=0,COUNT(J69)=0),"",IF(K69&lt;=J69,"Yes","No"))</x:f>
      </x:c>
    </x:row>
    <x:row r="70" ht="24" customHeight="1">
      <x:c r="A70" s="16"/>
      <x:c r="B70" s="20"/>
      <x:c r="C70" s="16"/>
      <x:c r="D70" s="16"/>
      <x:c r="E70" s="16"/>
      <x:c r="F70" s="16"/>
      <x:c r="G70" s="16"/>
      <x:c r="H70" s="20"/>
      <x:c r="I70" s="18" t="str">
        <x:f>IF(A70="","",IFERROR(VLOOKUP(E70,'SLA rules'!$A$9:$B$12,2,FALSE),""))</x:f>
      </x:c>
      <x:c r="J70" s="22" t="str">
        <x:f>IF(OR(A70="",COUNT(B70)=0),"",IF(COUNT(H70)&gt;0,H70,IF(COUNT(I70)=0,"",B70+I70)))</x:f>
      </x:c>
      <x:c r="K70" s="20"/>
      <x:c r="L70" s="18" t="str">
        <x:f>IF(OR(A70="",COUNT(B70)=0),"",MAX(0,IF(COUNT(K70)=0,TODAY(),K70)-B70))</x:f>
      </x:c>
      <x:c r="M70" s="18" t="str">
        <x:f>IF(OR(A70="",COUNT(J70)=0,G70="Closed"),"",MAX(0,TODAY()-J70))</x:f>
      </x:c>
      <x:c r="N70" s="18" t="str">
        <x:f>IF(A70="","",IF(COUNTIF($A$11:$A$110,A70)&gt;1,"Duplicate ref",IF(OR(COUNT(B70)=0,C70="",E70="",F70=""),"Complete ticket",IF(G70="","Set status",IF(G70="Closed",IF(COUNT(K70)=0,"Add closed date","Closed"),IF(COUNT(J70)=0,"Set due date",IF(J70&lt;TODAY(),"Overdue",IF(J70&lt;=TODAY()+2,"Due soon","On track"))))))))</x:f>
      </x:c>
      <x:c r="O70" s="18" t="str">
        <x:f>IF(OR(A70="",G70&lt;&gt;"Closed",COUNT(K70)=0,COUNT(J70)=0),"",IF(K70&lt;=J70,"Yes","No"))</x:f>
      </x:c>
    </x:row>
    <x:row r="71" ht="24" customHeight="1">
      <x:c r="A71" s="16"/>
      <x:c r="B71" s="20"/>
      <x:c r="C71" s="16"/>
      <x:c r="D71" s="16"/>
      <x:c r="E71" s="16"/>
      <x:c r="F71" s="16"/>
      <x:c r="G71" s="16"/>
      <x:c r="H71" s="20"/>
      <x:c r="I71" s="18" t="str">
        <x:f>IF(A71="","",IFERROR(VLOOKUP(E71,'SLA rules'!$A$9:$B$12,2,FALSE),""))</x:f>
      </x:c>
      <x:c r="J71" s="22" t="str">
        <x:f>IF(OR(A71="",COUNT(B71)=0),"",IF(COUNT(H71)&gt;0,H71,IF(COUNT(I71)=0,"",B71+I71)))</x:f>
      </x:c>
      <x:c r="K71" s="20"/>
      <x:c r="L71" s="18" t="str">
        <x:f>IF(OR(A71="",COUNT(B71)=0),"",MAX(0,IF(COUNT(K71)=0,TODAY(),K71)-B71))</x:f>
      </x:c>
      <x:c r="M71" s="18" t="str">
        <x:f>IF(OR(A71="",COUNT(J71)=0,G71="Closed"),"",MAX(0,TODAY()-J71))</x:f>
      </x:c>
      <x:c r="N71" s="18" t="str">
        <x:f>IF(A71="","",IF(COUNTIF($A$11:$A$110,A71)&gt;1,"Duplicate ref",IF(OR(COUNT(B71)=0,C71="",E71="",F71=""),"Complete ticket",IF(G71="","Set status",IF(G71="Closed",IF(COUNT(K71)=0,"Add closed date","Closed"),IF(COUNT(J71)=0,"Set due date",IF(J71&lt;TODAY(),"Overdue",IF(J71&lt;=TODAY()+2,"Due soon","On track"))))))))</x:f>
      </x:c>
      <x:c r="O71" s="18" t="str">
        <x:f>IF(OR(A71="",G71&lt;&gt;"Closed",COUNT(K71)=0,COUNT(J71)=0),"",IF(K71&lt;=J71,"Yes","No"))</x:f>
      </x:c>
    </x:row>
    <x:row r="72" ht="24" customHeight="1">
      <x:c r="A72" s="16"/>
      <x:c r="B72" s="20"/>
      <x:c r="C72" s="16"/>
      <x:c r="D72" s="16"/>
      <x:c r="E72" s="16"/>
      <x:c r="F72" s="16"/>
      <x:c r="G72" s="16"/>
      <x:c r="H72" s="20"/>
      <x:c r="I72" s="18" t="str">
        <x:f>IF(A72="","",IFERROR(VLOOKUP(E72,'SLA rules'!$A$9:$B$12,2,FALSE),""))</x:f>
      </x:c>
      <x:c r="J72" s="22" t="str">
        <x:f>IF(OR(A72="",COUNT(B72)=0),"",IF(COUNT(H72)&gt;0,H72,IF(COUNT(I72)=0,"",B72+I72)))</x:f>
      </x:c>
      <x:c r="K72" s="20"/>
      <x:c r="L72" s="18" t="str">
        <x:f>IF(OR(A72="",COUNT(B72)=0),"",MAX(0,IF(COUNT(K72)=0,TODAY(),K72)-B72))</x:f>
      </x:c>
      <x:c r="M72" s="18" t="str">
        <x:f>IF(OR(A72="",COUNT(J72)=0,G72="Closed"),"",MAX(0,TODAY()-J72))</x:f>
      </x:c>
      <x:c r="N72" s="18" t="str">
        <x:f>IF(A72="","",IF(COUNTIF($A$11:$A$110,A72)&gt;1,"Duplicate ref",IF(OR(COUNT(B72)=0,C72="",E72="",F72=""),"Complete ticket",IF(G72="","Set status",IF(G72="Closed",IF(COUNT(K72)=0,"Add closed date","Closed"),IF(COUNT(J72)=0,"Set due date",IF(J72&lt;TODAY(),"Overdue",IF(J72&lt;=TODAY()+2,"Due soon","On track"))))))))</x:f>
      </x:c>
      <x:c r="O72" s="18" t="str">
        <x:f>IF(OR(A72="",G72&lt;&gt;"Closed",COUNT(K72)=0,COUNT(J72)=0),"",IF(K72&lt;=J72,"Yes","No"))</x:f>
      </x:c>
    </x:row>
    <x:row r="73" ht="24" customHeight="1">
      <x:c r="A73" s="16"/>
      <x:c r="B73" s="20"/>
      <x:c r="C73" s="16"/>
      <x:c r="D73" s="16"/>
      <x:c r="E73" s="16"/>
      <x:c r="F73" s="16"/>
      <x:c r="G73" s="16"/>
      <x:c r="H73" s="20"/>
      <x:c r="I73" s="18" t="str">
        <x:f>IF(A73="","",IFERROR(VLOOKUP(E73,'SLA rules'!$A$9:$B$12,2,FALSE),""))</x:f>
      </x:c>
      <x:c r="J73" s="22" t="str">
        <x:f>IF(OR(A73="",COUNT(B73)=0),"",IF(COUNT(H73)&gt;0,H73,IF(COUNT(I73)=0,"",B73+I73)))</x:f>
      </x:c>
      <x:c r="K73" s="20"/>
      <x:c r="L73" s="18" t="str">
        <x:f>IF(OR(A73="",COUNT(B73)=0),"",MAX(0,IF(COUNT(K73)=0,TODAY(),K73)-B73))</x:f>
      </x:c>
      <x:c r="M73" s="18" t="str">
        <x:f>IF(OR(A73="",COUNT(J73)=0,G73="Closed"),"",MAX(0,TODAY()-J73))</x:f>
      </x:c>
      <x:c r="N73" s="18" t="str">
        <x:f>IF(A73="","",IF(COUNTIF($A$11:$A$110,A73)&gt;1,"Duplicate ref",IF(OR(COUNT(B73)=0,C73="",E73="",F73=""),"Complete ticket",IF(G73="","Set status",IF(G73="Closed",IF(COUNT(K73)=0,"Add closed date","Closed"),IF(COUNT(J73)=0,"Set due date",IF(J73&lt;TODAY(),"Overdue",IF(J73&lt;=TODAY()+2,"Due soon","On track"))))))))</x:f>
      </x:c>
      <x:c r="O73" s="18" t="str">
        <x:f>IF(OR(A73="",G73&lt;&gt;"Closed",COUNT(K73)=0,COUNT(J73)=0),"",IF(K73&lt;=J73,"Yes","No"))</x:f>
      </x:c>
    </x:row>
    <x:row r="74" ht="24" customHeight="1">
      <x:c r="A74" s="16"/>
      <x:c r="B74" s="20"/>
      <x:c r="C74" s="16"/>
      <x:c r="D74" s="16"/>
      <x:c r="E74" s="16"/>
      <x:c r="F74" s="16"/>
      <x:c r="G74" s="16"/>
      <x:c r="H74" s="20"/>
      <x:c r="I74" s="18" t="str">
        <x:f>IF(A74="","",IFERROR(VLOOKUP(E74,'SLA rules'!$A$9:$B$12,2,FALSE),""))</x:f>
      </x:c>
      <x:c r="J74" s="22" t="str">
        <x:f>IF(OR(A74="",COUNT(B74)=0),"",IF(COUNT(H74)&gt;0,H74,IF(COUNT(I74)=0,"",B74+I74)))</x:f>
      </x:c>
      <x:c r="K74" s="20"/>
      <x:c r="L74" s="18" t="str">
        <x:f>IF(OR(A74="",COUNT(B74)=0),"",MAX(0,IF(COUNT(K74)=0,TODAY(),K74)-B74))</x:f>
      </x:c>
      <x:c r="M74" s="18" t="str">
        <x:f>IF(OR(A74="",COUNT(J74)=0,G74="Closed"),"",MAX(0,TODAY()-J74))</x:f>
      </x:c>
      <x:c r="N74" s="18" t="str">
        <x:f>IF(A74="","",IF(COUNTIF($A$11:$A$110,A74)&gt;1,"Duplicate ref",IF(OR(COUNT(B74)=0,C74="",E74="",F74=""),"Complete ticket",IF(G74="","Set status",IF(G74="Closed",IF(COUNT(K74)=0,"Add closed date","Closed"),IF(COUNT(J74)=0,"Set due date",IF(J74&lt;TODAY(),"Overdue",IF(J74&lt;=TODAY()+2,"Due soon","On track"))))))))</x:f>
      </x:c>
      <x:c r="O74" s="18" t="str">
        <x:f>IF(OR(A74="",G74&lt;&gt;"Closed",COUNT(K74)=0,COUNT(J74)=0),"",IF(K74&lt;=J74,"Yes","No"))</x:f>
      </x:c>
    </x:row>
    <x:row r="75" ht="24" customHeight="1">
      <x:c r="A75" s="16"/>
      <x:c r="B75" s="20"/>
      <x:c r="C75" s="16"/>
      <x:c r="D75" s="16"/>
      <x:c r="E75" s="16"/>
      <x:c r="F75" s="16"/>
      <x:c r="G75" s="16"/>
      <x:c r="H75" s="20"/>
      <x:c r="I75" s="18" t="str">
        <x:f>IF(A75="","",IFERROR(VLOOKUP(E75,'SLA rules'!$A$9:$B$12,2,FALSE),""))</x:f>
      </x:c>
      <x:c r="J75" s="22" t="str">
        <x:f>IF(OR(A75="",COUNT(B75)=0),"",IF(COUNT(H75)&gt;0,H75,IF(COUNT(I75)=0,"",B75+I75)))</x:f>
      </x:c>
      <x:c r="K75" s="20"/>
      <x:c r="L75" s="18" t="str">
        <x:f>IF(OR(A75="",COUNT(B75)=0),"",MAX(0,IF(COUNT(K75)=0,TODAY(),K75)-B75))</x:f>
      </x:c>
      <x:c r="M75" s="18" t="str">
        <x:f>IF(OR(A75="",COUNT(J75)=0,G75="Closed"),"",MAX(0,TODAY()-J75))</x:f>
      </x:c>
      <x:c r="N75" s="18" t="str">
        <x:f>IF(A75="","",IF(COUNTIF($A$11:$A$110,A75)&gt;1,"Duplicate ref",IF(OR(COUNT(B75)=0,C75="",E75="",F75=""),"Complete ticket",IF(G75="","Set status",IF(G75="Closed",IF(COUNT(K75)=0,"Add closed date","Closed"),IF(COUNT(J75)=0,"Set due date",IF(J75&lt;TODAY(),"Overdue",IF(J75&lt;=TODAY()+2,"Due soon","On track"))))))))</x:f>
      </x:c>
      <x:c r="O75" s="18" t="str">
        <x:f>IF(OR(A75="",G75&lt;&gt;"Closed",COUNT(K75)=0,COUNT(J75)=0),"",IF(K75&lt;=J75,"Yes","No"))</x:f>
      </x:c>
    </x:row>
    <x:row r="76" ht="24" customHeight="1">
      <x:c r="A76" s="16"/>
      <x:c r="B76" s="20"/>
      <x:c r="C76" s="16"/>
      <x:c r="D76" s="16"/>
      <x:c r="E76" s="16"/>
      <x:c r="F76" s="16"/>
      <x:c r="G76" s="16"/>
      <x:c r="H76" s="20"/>
      <x:c r="I76" s="18" t="str">
        <x:f>IF(A76="","",IFERROR(VLOOKUP(E76,'SLA rules'!$A$9:$B$12,2,FALSE),""))</x:f>
      </x:c>
      <x:c r="J76" s="22" t="str">
        <x:f>IF(OR(A76="",COUNT(B76)=0),"",IF(COUNT(H76)&gt;0,H76,IF(COUNT(I76)=0,"",B76+I76)))</x:f>
      </x:c>
      <x:c r="K76" s="20"/>
      <x:c r="L76" s="18" t="str">
        <x:f>IF(OR(A76="",COUNT(B76)=0),"",MAX(0,IF(COUNT(K76)=0,TODAY(),K76)-B76))</x:f>
      </x:c>
      <x:c r="M76" s="18" t="str">
        <x:f>IF(OR(A76="",COUNT(J76)=0,G76="Closed"),"",MAX(0,TODAY()-J76))</x:f>
      </x:c>
      <x:c r="N76" s="18" t="str">
        <x:f>IF(A76="","",IF(COUNTIF($A$11:$A$110,A76)&gt;1,"Duplicate ref",IF(OR(COUNT(B76)=0,C76="",E76="",F76=""),"Complete ticket",IF(G76="","Set status",IF(G76="Closed",IF(COUNT(K76)=0,"Add closed date","Closed"),IF(COUNT(J76)=0,"Set due date",IF(J76&lt;TODAY(),"Overdue",IF(J76&lt;=TODAY()+2,"Due soon","On track"))))))))</x:f>
      </x:c>
      <x:c r="O76" s="18" t="str">
        <x:f>IF(OR(A76="",G76&lt;&gt;"Closed",COUNT(K76)=0,COUNT(J76)=0),"",IF(K76&lt;=J76,"Yes","No"))</x:f>
      </x:c>
    </x:row>
    <x:row r="77" ht="24" customHeight="1">
      <x:c r="A77" s="16"/>
      <x:c r="B77" s="20"/>
      <x:c r="C77" s="16"/>
      <x:c r="D77" s="16"/>
      <x:c r="E77" s="16"/>
      <x:c r="F77" s="16"/>
      <x:c r="G77" s="16"/>
      <x:c r="H77" s="20"/>
      <x:c r="I77" s="18" t="str">
        <x:f>IF(A77="","",IFERROR(VLOOKUP(E77,'SLA rules'!$A$9:$B$12,2,FALSE),""))</x:f>
      </x:c>
      <x:c r="J77" s="22" t="str">
        <x:f>IF(OR(A77="",COUNT(B77)=0),"",IF(COUNT(H77)&gt;0,H77,IF(COUNT(I77)=0,"",B77+I77)))</x:f>
      </x:c>
      <x:c r="K77" s="20"/>
      <x:c r="L77" s="18" t="str">
        <x:f>IF(OR(A77="",COUNT(B77)=0),"",MAX(0,IF(COUNT(K77)=0,TODAY(),K77)-B77))</x:f>
      </x:c>
      <x:c r="M77" s="18" t="str">
        <x:f>IF(OR(A77="",COUNT(J77)=0,G77="Closed"),"",MAX(0,TODAY()-J77))</x:f>
      </x:c>
      <x:c r="N77" s="18" t="str">
        <x:f>IF(A77="","",IF(COUNTIF($A$11:$A$110,A77)&gt;1,"Duplicate ref",IF(OR(COUNT(B77)=0,C77="",E77="",F77=""),"Complete ticket",IF(G77="","Set status",IF(G77="Closed",IF(COUNT(K77)=0,"Add closed date","Closed"),IF(COUNT(J77)=0,"Set due date",IF(J77&lt;TODAY(),"Overdue",IF(J77&lt;=TODAY()+2,"Due soon","On track"))))))))</x:f>
      </x:c>
      <x:c r="O77" s="18" t="str">
        <x:f>IF(OR(A77="",G77&lt;&gt;"Closed",COUNT(K77)=0,COUNT(J77)=0),"",IF(K77&lt;=J77,"Yes","No"))</x:f>
      </x:c>
    </x:row>
    <x:row r="78" ht="24" customHeight="1">
      <x:c r="A78" s="16"/>
      <x:c r="B78" s="20"/>
      <x:c r="C78" s="16"/>
      <x:c r="D78" s="16"/>
      <x:c r="E78" s="16"/>
      <x:c r="F78" s="16"/>
      <x:c r="G78" s="16"/>
      <x:c r="H78" s="20"/>
      <x:c r="I78" s="18" t="str">
        <x:f>IF(A78="","",IFERROR(VLOOKUP(E78,'SLA rules'!$A$9:$B$12,2,FALSE),""))</x:f>
      </x:c>
      <x:c r="J78" s="22" t="str">
        <x:f>IF(OR(A78="",COUNT(B78)=0),"",IF(COUNT(H78)&gt;0,H78,IF(COUNT(I78)=0,"",B78+I78)))</x:f>
      </x:c>
      <x:c r="K78" s="20"/>
      <x:c r="L78" s="18" t="str">
        <x:f>IF(OR(A78="",COUNT(B78)=0),"",MAX(0,IF(COUNT(K78)=0,TODAY(),K78)-B78))</x:f>
      </x:c>
      <x:c r="M78" s="18" t="str">
        <x:f>IF(OR(A78="",COUNT(J78)=0,G78="Closed"),"",MAX(0,TODAY()-J78))</x:f>
      </x:c>
      <x:c r="N78" s="18" t="str">
        <x:f>IF(A78="","",IF(COUNTIF($A$11:$A$110,A78)&gt;1,"Duplicate ref",IF(OR(COUNT(B78)=0,C78="",E78="",F78=""),"Complete ticket",IF(G78="","Set status",IF(G78="Closed",IF(COUNT(K78)=0,"Add closed date","Closed"),IF(COUNT(J78)=0,"Set due date",IF(J78&lt;TODAY(),"Overdue",IF(J78&lt;=TODAY()+2,"Due soon","On track"))))))))</x:f>
      </x:c>
      <x:c r="O78" s="18" t="str">
        <x:f>IF(OR(A78="",G78&lt;&gt;"Closed",COUNT(K78)=0,COUNT(J78)=0),"",IF(K78&lt;=J78,"Yes","No"))</x:f>
      </x:c>
    </x:row>
    <x:row r="79" ht="24" customHeight="1">
      <x:c r="A79" s="16"/>
      <x:c r="B79" s="20"/>
      <x:c r="C79" s="16"/>
      <x:c r="D79" s="16"/>
      <x:c r="E79" s="16"/>
      <x:c r="F79" s="16"/>
      <x:c r="G79" s="16"/>
      <x:c r="H79" s="20"/>
      <x:c r="I79" s="18" t="str">
        <x:f>IF(A79="","",IFERROR(VLOOKUP(E79,'SLA rules'!$A$9:$B$12,2,FALSE),""))</x:f>
      </x:c>
      <x:c r="J79" s="22" t="str">
        <x:f>IF(OR(A79="",COUNT(B79)=0),"",IF(COUNT(H79)&gt;0,H79,IF(COUNT(I79)=0,"",B79+I79)))</x:f>
      </x:c>
      <x:c r="K79" s="20"/>
      <x:c r="L79" s="18" t="str">
        <x:f>IF(OR(A79="",COUNT(B79)=0),"",MAX(0,IF(COUNT(K79)=0,TODAY(),K79)-B79))</x:f>
      </x:c>
      <x:c r="M79" s="18" t="str">
        <x:f>IF(OR(A79="",COUNT(J79)=0,G79="Closed"),"",MAX(0,TODAY()-J79))</x:f>
      </x:c>
      <x:c r="N79" s="18" t="str">
        <x:f>IF(A79="","",IF(COUNTIF($A$11:$A$110,A79)&gt;1,"Duplicate ref",IF(OR(COUNT(B79)=0,C79="",E79="",F79=""),"Complete ticket",IF(G79="","Set status",IF(G79="Closed",IF(COUNT(K79)=0,"Add closed date","Closed"),IF(COUNT(J79)=0,"Set due date",IF(J79&lt;TODAY(),"Overdue",IF(J79&lt;=TODAY()+2,"Due soon","On track"))))))))</x:f>
      </x:c>
      <x:c r="O79" s="18" t="str">
        <x:f>IF(OR(A79="",G79&lt;&gt;"Closed",COUNT(K79)=0,COUNT(J79)=0),"",IF(K79&lt;=J79,"Yes","No"))</x:f>
      </x:c>
    </x:row>
    <x:row r="80" ht="24" customHeight="1">
      <x:c r="A80" s="16"/>
      <x:c r="B80" s="20"/>
      <x:c r="C80" s="16"/>
      <x:c r="D80" s="16"/>
      <x:c r="E80" s="16"/>
      <x:c r="F80" s="16"/>
      <x:c r="G80" s="16"/>
      <x:c r="H80" s="20"/>
      <x:c r="I80" s="18" t="str">
        <x:f>IF(A80="","",IFERROR(VLOOKUP(E80,'SLA rules'!$A$9:$B$12,2,FALSE),""))</x:f>
      </x:c>
      <x:c r="J80" s="22" t="str">
        <x:f>IF(OR(A80="",COUNT(B80)=0),"",IF(COUNT(H80)&gt;0,H80,IF(COUNT(I80)=0,"",B80+I80)))</x:f>
      </x:c>
      <x:c r="K80" s="20"/>
      <x:c r="L80" s="18" t="str">
        <x:f>IF(OR(A80="",COUNT(B80)=0),"",MAX(0,IF(COUNT(K80)=0,TODAY(),K80)-B80))</x:f>
      </x:c>
      <x:c r="M80" s="18" t="str">
        <x:f>IF(OR(A80="",COUNT(J80)=0,G80="Closed"),"",MAX(0,TODAY()-J80))</x:f>
      </x:c>
      <x:c r="N80" s="18" t="str">
        <x:f>IF(A80="","",IF(COUNTIF($A$11:$A$110,A80)&gt;1,"Duplicate ref",IF(OR(COUNT(B80)=0,C80="",E80="",F80=""),"Complete ticket",IF(G80="","Set status",IF(G80="Closed",IF(COUNT(K80)=0,"Add closed date","Closed"),IF(COUNT(J80)=0,"Set due date",IF(J80&lt;TODAY(),"Overdue",IF(J80&lt;=TODAY()+2,"Due soon","On track"))))))))</x:f>
      </x:c>
      <x:c r="O80" s="18" t="str">
        <x:f>IF(OR(A80="",G80&lt;&gt;"Closed",COUNT(K80)=0,COUNT(J80)=0),"",IF(K80&lt;=J80,"Yes","No"))</x:f>
      </x:c>
    </x:row>
    <x:row r="81" ht="24" customHeight="1">
      <x:c r="A81" s="16"/>
      <x:c r="B81" s="20"/>
      <x:c r="C81" s="16"/>
      <x:c r="D81" s="16"/>
      <x:c r="E81" s="16"/>
      <x:c r="F81" s="16"/>
      <x:c r="G81" s="16"/>
      <x:c r="H81" s="20"/>
      <x:c r="I81" s="18" t="str">
        <x:f>IF(A81="","",IFERROR(VLOOKUP(E81,'SLA rules'!$A$9:$B$12,2,FALSE),""))</x:f>
      </x:c>
      <x:c r="J81" s="22" t="str">
        <x:f>IF(OR(A81="",COUNT(B81)=0),"",IF(COUNT(H81)&gt;0,H81,IF(COUNT(I81)=0,"",B81+I81)))</x:f>
      </x:c>
      <x:c r="K81" s="20"/>
      <x:c r="L81" s="18" t="str">
        <x:f>IF(OR(A81="",COUNT(B81)=0),"",MAX(0,IF(COUNT(K81)=0,TODAY(),K81)-B81))</x:f>
      </x:c>
      <x:c r="M81" s="18" t="str">
        <x:f>IF(OR(A81="",COUNT(J81)=0,G81="Closed"),"",MAX(0,TODAY()-J81))</x:f>
      </x:c>
      <x:c r="N81" s="18" t="str">
        <x:f>IF(A81="","",IF(COUNTIF($A$11:$A$110,A81)&gt;1,"Duplicate ref",IF(OR(COUNT(B81)=0,C81="",E81="",F81=""),"Complete ticket",IF(G81="","Set status",IF(G81="Closed",IF(COUNT(K81)=0,"Add closed date","Closed"),IF(COUNT(J81)=0,"Set due date",IF(J81&lt;TODAY(),"Overdue",IF(J81&lt;=TODAY()+2,"Due soon","On track"))))))))</x:f>
      </x:c>
      <x:c r="O81" s="18" t="str">
        <x:f>IF(OR(A81="",G81&lt;&gt;"Closed",COUNT(K81)=0,COUNT(J81)=0),"",IF(K81&lt;=J81,"Yes","No"))</x:f>
      </x:c>
    </x:row>
    <x:row r="82" ht="24" customHeight="1">
      <x:c r="A82" s="16"/>
      <x:c r="B82" s="20"/>
      <x:c r="C82" s="16"/>
      <x:c r="D82" s="16"/>
      <x:c r="E82" s="16"/>
      <x:c r="F82" s="16"/>
      <x:c r="G82" s="16"/>
      <x:c r="H82" s="20"/>
      <x:c r="I82" s="18" t="str">
        <x:f>IF(A82="","",IFERROR(VLOOKUP(E82,'SLA rules'!$A$9:$B$12,2,FALSE),""))</x:f>
      </x:c>
      <x:c r="J82" s="22" t="str">
        <x:f>IF(OR(A82="",COUNT(B82)=0),"",IF(COUNT(H82)&gt;0,H82,IF(COUNT(I82)=0,"",B82+I82)))</x:f>
      </x:c>
      <x:c r="K82" s="20"/>
      <x:c r="L82" s="18" t="str">
        <x:f>IF(OR(A82="",COUNT(B82)=0),"",MAX(0,IF(COUNT(K82)=0,TODAY(),K82)-B82))</x:f>
      </x:c>
      <x:c r="M82" s="18" t="str">
        <x:f>IF(OR(A82="",COUNT(J82)=0,G82="Closed"),"",MAX(0,TODAY()-J82))</x:f>
      </x:c>
      <x:c r="N82" s="18" t="str">
        <x:f>IF(A82="","",IF(COUNTIF($A$11:$A$110,A82)&gt;1,"Duplicate ref",IF(OR(COUNT(B82)=0,C82="",E82="",F82=""),"Complete ticket",IF(G82="","Set status",IF(G82="Closed",IF(COUNT(K82)=0,"Add closed date","Closed"),IF(COUNT(J82)=0,"Set due date",IF(J82&lt;TODAY(),"Overdue",IF(J82&lt;=TODAY()+2,"Due soon","On track"))))))))</x:f>
      </x:c>
      <x:c r="O82" s="18" t="str">
        <x:f>IF(OR(A82="",G82&lt;&gt;"Closed",COUNT(K82)=0,COUNT(J82)=0),"",IF(K82&lt;=J82,"Yes","No"))</x:f>
      </x:c>
    </x:row>
    <x:row r="83" ht="24" customHeight="1">
      <x:c r="A83" s="16"/>
      <x:c r="B83" s="20"/>
      <x:c r="C83" s="16"/>
      <x:c r="D83" s="16"/>
      <x:c r="E83" s="16"/>
      <x:c r="F83" s="16"/>
      <x:c r="G83" s="16"/>
      <x:c r="H83" s="20"/>
      <x:c r="I83" s="18" t="str">
        <x:f>IF(A83="","",IFERROR(VLOOKUP(E83,'SLA rules'!$A$9:$B$12,2,FALSE),""))</x:f>
      </x:c>
      <x:c r="J83" s="22" t="str">
        <x:f>IF(OR(A83="",COUNT(B83)=0),"",IF(COUNT(H83)&gt;0,H83,IF(COUNT(I83)=0,"",B83+I83)))</x:f>
      </x:c>
      <x:c r="K83" s="20"/>
      <x:c r="L83" s="18" t="str">
        <x:f>IF(OR(A83="",COUNT(B83)=0),"",MAX(0,IF(COUNT(K83)=0,TODAY(),K83)-B83))</x:f>
      </x:c>
      <x:c r="M83" s="18" t="str">
        <x:f>IF(OR(A83="",COUNT(J83)=0,G83="Closed"),"",MAX(0,TODAY()-J83))</x:f>
      </x:c>
      <x:c r="N83" s="18" t="str">
        <x:f>IF(A83="","",IF(COUNTIF($A$11:$A$110,A83)&gt;1,"Duplicate ref",IF(OR(COUNT(B83)=0,C83="",E83="",F83=""),"Complete ticket",IF(G83="","Set status",IF(G83="Closed",IF(COUNT(K83)=0,"Add closed date","Closed"),IF(COUNT(J83)=0,"Set due date",IF(J83&lt;TODAY(),"Overdue",IF(J83&lt;=TODAY()+2,"Due soon","On track"))))))))</x:f>
      </x:c>
      <x:c r="O83" s="18" t="str">
        <x:f>IF(OR(A83="",G83&lt;&gt;"Closed",COUNT(K83)=0,COUNT(J83)=0),"",IF(K83&lt;=J83,"Yes","No"))</x:f>
      </x:c>
    </x:row>
    <x:row r="84" ht="24" customHeight="1">
      <x:c r="A84" s="16"/>
      <x:c r="B84" s="20"/>
      <x:c r="C84" s="16"/>
      <x:c r="D84" s="16"/>
      <x:c r="E84" s="16"/>
      <x:c r="F84" s="16"/>
      <x:c r="G84" s="16"/>
      <x:c r="H84" s="20"/>
      <x:c r="I84" s="18" t="str">
        <x:f>IF(A84="","",IFERROR(VLOOKUP(E84,'SLA rules'!$A$9:$B$12,2,FALSE),""))</x:f>
      </x:c>
      <x:c r="J84" s="22" t="str">
        <x:f>IF(OR(A84="",COUNT(B84)=0),"",IF(COUNT(H84)&gt;0,H84,IF(COUNT(I84)=0,"",B84+I84)))</x:f>
      </x:c>
      <x:c r="K84" s="20"/>
      <x:c r="L84" s="18" t="str">
        <x:f>IF(OR(A84="",COUNT(B84)=0),"",MAX(0,IF(COUNT(K84)=0,TODAY(),K84)-B84))</x:f>
      </x:c>
      <x:c r="M84" s="18" t="str">
        <x:f>IF(OR(A84="",COUNT(J84)=0,G84="Closed"),"",MAX(0,TODAY()-J84))</x:f>
      </x:c>
      <x:c r="N84" s="18" t="str">
        <x:f>IF(A84="","",IF(COUNTIF($A$11:$A$110,A84)&gt;1,"Duplicate ref",IF(OR(COUNT(B84)=0,C84="",E84="",F84=""),"Complete ticket",IF(G84="","Set status",IF(G84="Closed",IF(COUNT(K84)=0,"Add closed date","Closed"),IF(COUNT(J84)=0,"Set due date",IF(J84&lt;TODAY(),"Overdue",IF(J84&lt;=TODAY()+2,"Due soon","On track"))))))))</x:f>
      </x:c>
      <x:c r="O84" s="18" t="str">
        <x:f>IF(OR(A84="",G84&lt;&gt;"Closed",COUNT(K84)=0,COUNT(J84)=0),"",IF(K84&lt;=J84,"Yes","No"))</x:f>
      </x:c>
    </x:row>
    <x:row r="85" ht="24" customHeight="1">
      <x:c r="A85" s="16"/>
      <x:c r="B85" s="20"/>
      <x:c r="C85" s="16"/>
      <x:c r="D85" s="16"/>
      <x:c r="E85" s="16"/>
      <x:c r="F85" s="16"/>
      <x:c r="G85" s="16"/>
      <x:c r="H85" s="20"/>
      <x:c r="I85" s="18" t="str">
        <x:f>IF(A85="","",IFERROR(VLOOKUP(E85,'SLA rules'!$A$9:$B$12,2,FALSE),""))</x:f>
      </x:c>
      <x:c r="J85" s="22" t="str">
        <x:f>IF(OR(A85="",COUNT(B85)=0),"",IF(COUNT(H85)&gt;0,H85,IF(COUNT(I85)=0,"",B85+I85)))</x:f>
      </x:c>
      <x:c r="K85" s="20"/>
      <x:c r="L85" s="18" t="str">
        <x:f>IF(OR(A85="",COUNT(B85)=0),"",MAX(0,IF(COUNT(K85)=0,TODAY(),K85)-B85))</x:f>
      </x:c>
      <x:c r="M85" s="18" t="str">
        <x:f>IF(OR(A85="",COUNT(J85)=0,G85="Closed"),"",MAX(0,TODAY()-J85))</x:f>
      </x:c>
      <x:c r="N85" s="18" t="str">
        <x:f>IF(A85="","",IF(COUNTIF($A$11:$A$110,A85)&gt;1,"Duplicate ref",IF(OR(COUNT(B85)=0,C85="",E85="",F85=""),"Complete ticket",IF(G85="","Set status",IF(G85="Closed",IF(COUNT(K85)=0,"Add closed date","Closed"),IF(COUNT(J85)=0,"Set due date",IF(J85&lt;TODAY(),"Overdue",IF(J85&lt;=TODAY()+2,"Due soon","On track"))))))))</x:f>
      </x:c>
      <x:c r="O85" s="18" t="str">
        <x:f>IF(OR(A85="",G85&lt;&gt;"Closed",COUNT(K85)=0,COUNT(J85)=0),"",IF(K85&lt;=J85,"Yes","No"))</x:f>
      </x:c>
    </x:row>
    <x:row r="86" ht="24" customHeight="1">
      <x:c r="A86" s="16"/>
      <x:c r="B86" s="20"/>
      <x:c r="C86" s="16"/>
      <x:c r="D86" s="16"/>
      <x:c r="E86" s="16"/>
      <x:c r="F86" s="16"/>
      <x:c r="G86" s="16"/>
      <x:c r="H86" s="20"/>
      <x:c r="I86" s="18" t="str">
        <x:f>IF(A86="","",IFERROR(VLOOKUP(E86,'SLA rules'!$A$9:$B$12,2,FALSE),""))</x:f>
      </x:c>
      <x:c r="J86" s="22" t="str">
        <x:f>IF(OR(A86="",COUNT(B86)=0),"",IF(COUNT(H86)&gt;0,H86,IF(COUNT(I86)=0,"",B86+I86)))</x:f>
      </x:c>
      <x:c r="K86" s="20"/>
      <x:c r="L86" s="18" t="str">
        <x:f>IF(OR(A86="",COUNT(B86)=0),"",MAX(0,IF(COUNT(K86)=0,TODAY(),K86)-B86))</x:f>
      </x:c>
      <x:c r="M86" s="18" t="str">
        <x:f>IF(OR(A86="",COUNT(J86)=0,G86="Closed"),"",MAX(0,TODAY()-J86))</x:f>
      </x:c>
      <x:c r="N86" s="18" t="str">
        <x:f>IF(A86="","",IF(COUNTIF($A$11:$A$110,A86)&gt;1,"Duplicate ref",IF(OR(COUNT(B86)=0,C86="",E86="",F86=""),"Complete ticket",IF(G86="","Set status",IF(G86="Closed",IF(COUNT(K86)=0,"Add closed date","Closed"),IF(COUNT(J86)=0,"Set due date",IF(J86&lt;TODAY(),"Overdue",IF(J86&lt;=TODAY()+2,"Due soon","On track"))))))))</x:f>
      </x:c>
      <x:c r="O86" s="18" t="str">
        <x:f>IF(OR(A86="",G86&lt;&gt;"Closed",COUNT(K86)=0,COUNT(J86)=0),"",IF(K86&lt;=J86,"Yes","No"))</x:f>
      </x:c>
    </x:row>
    <x:row r="87" ht="24" customHeight="1">
      <x:c r="A87" s="16"/>
      <x:c r="B87" s="20"/>
      <x:c r="C87" s="16"/>
      <x:c r="D87" s="16"/>
      <x:c r="E87" s="16"/>
      <x:c r="F87" s="16"/>
      <x:c r="G87" s="16"/>
      <x:c r="H87" s="20"/>
      <x:c r="I87" s="18" t="str">
        <x:f>IF(A87="","",IFERROR(VLOOKUP(E87,'SLA rules'!$A$9:$B$12,2,FALSE),""))</x:f>
      </x:c>
      <x:c r="J87" s="22" t="str">
        <x:f>IF(OR(A87="",COUNT(B87)=0),"",IF(COUNT(H87)&gt;0,H87,IF(COUNT(I87)=0,"",B87+I87)))</x:f>
      </x:c>
      <x:c r="K87" s="20"/>
      <x:c r="L87" s="18" t="str">
        <x:f>IF(OR(A87="",COUNT(B87)=0),"",MAX(0,IF(COUNT(K87)=0,TODAY(),K87)-B87))</x:f>
      </x:c>
      <x:c r="M87" s="18" t="str">
        <x:f>IF(OR(A87="",COUNT(J87)=0,G87="Closed"),"",MAX(0,TODAY()-J87))</x:f>
      </x:c>
      <x:c r="N87" s="18" t="str">
        <x:f>IF(A87="","",IF(COUNTIF($A$11:$A$110,A87)&gt;1,"Duplicate ref",IF(OR(COUNT(B87)=0,C87="",E87="",F87=""),"Complete ticket",IF(G87="","Set status",IF(G87="Closed",IF(COUNT(K87)=0,"Add closed date","Closed"),IF(COUNT(J87)=0,"Set due date",IF(J87&lt;TODAY(),"Overdue",IF(J87&lt;=TODAY()+2,"Due soon","On track"))))))))</x:f>
      </x:c>
      <x:c r="O87" s="18" t="str">
        <x:f>IF(OR(A87="",G87&lt;&gt;"Closed",COUNT(K87)=0,COUNT(J87)=0),"",IF(K87&lt;=J87,"Yes","No"))</x:f>
      </x:c>
    </x:row>
    <x:row r="88" ht="24" customHeight="1">
      <x:c r="A88" s="16"/>
      <x:c r="B88" s="20"/>
      <x:c r="C88" s="16"/>
      <x:c r="D88" s="16"/>
      <x:c r="E88" s="16"/>
      <x:c r="F88" s="16"/>
      <x:c r="G88" s="16"/>
      <x:c r="H88" s="20"/>
      <x:c r="I88" s="18" t="str">
        <x:f>IF(A88="","",IFERROR(VLOOKUP(E88,'SLA rules'!$A$9:$B$12,2,FALSE),""))</x:f>
      </x:c>
      <x:c r="J88" s="22" t="str">
        <x:f>IF(OR(A88="",COUNT(B88)=0),"",IF(COUNT(H88)&gt;0,H88,IF(COUNT(I88)=0,"",B88+I88)))</x:f>
      </x:c>
      <x:c r="K88" s="20"/>
      <x:c r="L88" s="18" t="str">
        <x:f>IF(OR(A88="",COUNT(B88)=0),"",MAX(0,IF(COUNT(K88)=0,TODAY(),K88)-B88))</x:f>
      </x:c>
      <x:c r="M88" s="18" t="str">
        <x:f>IF(OR(A88="",COUNT(J88)=0,G88="Closed"),"",MAX(0,TODAY()-J88))</x:f>
      </x:c>
      <x:c r="N88" s="18" t="str">
        <x:f>IF(A88="","",IF(COUNTIF($A$11:$A$110,A88)&gt;1,"Duplicate ref",IF(OR(COUNT(B88)=0,C88="",E88="",F88=""),"Complete ticket",IF(G88="","Set status",IF(G88="Closed",IF(COUNT(K88)=0,"Add closed date","Closed"),IF(COUNT(J88)=0,"Set due date",IF(J88&lt;TODAY(),"Overdue",IF(J88&lt;=TODAY()+2,"Due soon","On track"))))))))</x:f>
      </x:c>
      <x:c r="O88" s="18" t="str">
        <x:f>IF(OR(A88="",G88&lt;&gt;"Closed",COUNT(K88)=0,COUNT(J88)=0),"",IF(K88&lt;=J88,"Yes","No"))</x:f>
      </x:c>
    </x:row>
    <x:row r="89" ht="24" customHeight="1">
      <x:c r="A89" s="16"/>
      <x:c r="B89" s="20"/>
      <x:c r="C89" s="16"/>
      <x:c r="D89" s="16"/>
      <x:c r="E89" s="16"/>
      <x:c r="F89" s="16"/>
      <x:c r="G89" s="16"/>
      <x:c r="H89" s="20"/>
      <x:c r="I89" s="18" t="str">
        <x:f>IF(A89="","",IFERROR(VLOOKUP(E89,'SLA rules'!$A$9:$B$12,2,FALSE),""))</x:f>
      </x:c>
      <x:c r="J89" s="22" t="str">
        <x:f>IF(OR(A89="",COUNT(B89)=0),"",IF(COUNT(H89)&gt;0,H89,IF(COUNT(I89)=0,"",B89+I89)))</x:f>
      </x:c>
      <x:c r="K89" s="20"/>
      <x:c r="L89" s="18" t="str">
        <x:f>IF(OR(A89="",COUNT(B89)=0),"",MAX(0,IF(COUNT(K89)=0,TODAY(),K89)-B89))</x:f>
      </x:c>
      <x:c r="M89" s="18" t="str">
        <x:f>IF(OR(A89="",COUNT(J89)=0,G89="Closed"),"",MAX(0,TODAY()-J89))</x:f>
      </x:c>
      <x:c r="N89" s="18" t="str">
        <x:f>IF(A89="","",IF(COUNTIF($A$11:$A$110,A89)&gt;1,"Duplicate ref",IF(OR(COUNT(B89)=0,C89="",E89="",F89=""),"Complete ticket",IF(G89="","Set status",IF(G89="Closed",IF(COUNT(K89)=0,"Add closed date","Closed"),IF(COUNT(J89)=0,"Set due date",IF(J89&lt;TODAY(),"Overdue",IF(J89&lt;=TODAY()+2,"Due soon","On track"))))))))</x:f>
      </x:c>
      <x:c r="O89" s="18" t="str">
        <x:f>IF(OR(A89="",G89&lt;&gt;"Closed",COUNT(K89)=0,COUNT(J89)=0),"",IF(K89&lt;=J89,"Yes","No"))</x:f>
      </x:c>
    </x:row>
    <x:row r="90" ht="24" customHeight="1">
      <x:c r="A90" s="16"/>
      <x:c r="B90" s="20"/>
      <x:c r="C90" s="16"/>
      <x:c r="D90" s="16"/>
      <x:c r="E90" s="16"/>
      <x:c r="F90" s="16"/>
      <x:c r="G90" s="16"/>
      <x:c r="H90" s="20"/>
      <x:c r="I90" s="18" t="str">
        <x:f>IF(A90="","",IFERROR(VLOOKUP(E90,'SLA rules'!$A$9:$B$12,2,FALSE),""))</x:f>
      </x:c>
      <x:c r="J90" s="22" t="str">
        <x:f>IF(OR(A90="",COUNT(B90)=0),"",IF(COUNT(H90)&gt;0,H90,IF(COUNT(I90)=0,"",B90+I90)))</x:f>
      </x:c>
      <x:c r="K90" s="20"/>
      <x:c r="L90" s="18" t="str">
        <x:f>IF(OR(A90="",COUNT(B90)=0),"",MAX(0,IF(COUNT(K90)=0,TODAY(),K90)-B90))</x:f>
      </x:c>
      <x:c r="M90" s="18" t="str">
        <x:f>IF(OR(A90="",COUNT(J90)=0,G90="Closed"),"",MAX(0,TODAY()-J90))</x:f>
      </x:c>
      <x:c r="N90" s="18" t="str">
        <x:f>IF(A90="","",IF(COUNTIF($A$11:$A$110,A90)&gt;1,"Duplicate ref",IF(OR(COUNT(B90)=0,C90="",E90="",F90=""),"Complete ticket",IF(G90="","Set status",IF(G90="Closed",IF(COUNT(K90)=0,"Add closed date","Closed"),IF(COUNT(J90)=0,"Set due date",IF(J90&lt;TODAY(),"Overdue",IF(J90&lt;=TODAY()+2,"Due soon","On track"))))))))</x:f>
      </x:c>
      <x:c r="O90" s="18" t="str">
        <x:f>IF(OR(A90="",G90&lt;&gt;"Closed",COUNT(K90)=0,COUNT(J90)=0),"",IF(K90&lt;=J90,"Yes","No"))</x:f>
      </x:c>
    </x:row>
    <x:row r="91" ht="24" customHeight="1">
      <x:c r="A91" s="16"/>
      <x:c r="B91" s="20"/>
      <x:c r="C91" s="16"/>
      <x:c r="D91" s="16"/>
      <x:c r="E91" s="16"/>
      <x:c r="F91" s="16"/>
      <x:c r="G91" s="16"/>
      <x:c r="H91" s="20"/>
      <x:c r="I91" s="18" t="str">
        <x:f>IF(A91="","",IFERROR(VLOOKUP(E91,'SLA rules'!$A$9:$B$12,2,FALSE),""))</x:f>
      </x:c>
      <x:c r="J91" s="22" t="str">
        <x:f>IF(OR(A91="",COUNT(B91)=0),"",IF(COUNT(H91)&gt;0,H91,IF(COUNT(I91)=0,"",B91+I91)))</x:f>
      </x:c>
      <x:c r="K91" s="20"/>
      <x:c r="L91" s="18" t="str">
        <x:f>IF(OR(A91="",COUNT(B91)=0),"",MAX(0,IF(COUNT(K91)=0,TODAY(),K91)-B91))</x:f>
      </x:c>
      <x:c r="M91" s="18" t="str">
        <x:f>IF(OR(A91="",COUNT(J91)=0,G91="Closed"),"",MAX(0,TODAY()-J91))</x:f>
      </x:c>
      <x:c r="N91" s="18" t="str">
        <x:f>IF(A91="","",IF(COUNTIF($A$11:$A$110,A91)&gt;1,"Duplicate ref",IF(OR(COUNT(B91)=0,C91="",E91="",F91=""),"Complete ticket",IF(G91="","Set status",IF(G91="Closed",IF(COUNT(K91)=0,"Add closed date","Closed"),IF(COUNT(J91)=0,"Set due date",IF(J91&lt;TODAY(),"Overdue",IF(J91&lt;=TODAY()+2,"Due soon","On track"))))))))</x:f>
      </x:c>
      <x:c r="O91" s="18" t="str">
        <x:f>IF(OR(A91="",G91&lt;&gt;"Closed",COUNT(K91)=0,COUNT(J91)=0),"",IF(K91&lt;=J91,"Yes","No"))</x:f>
      </x:c>
    </x:row>
    <x:row r="92" ht="24" customHeight="1">
      <x:c r="A92" s="16"/>
      <x:c r="B92" s="20"/>
      <x:c r="C92" s="16"/>
      <x:c r="D92" s="16"/>
      <x:c r="E92" s="16"/>
      <x:c r="F92" s="16"/>
      <x:c r="G92" s="16"/>
      <x:c r="H92" s="20"/>
      <x:c r="I92" s="18" t="str">
        <x:f>IF(A92="","",IFERROR(VLOOKUP(E92,'SLA rules'!$A$9:$B$12,2,FALSE),""))</x:f>
      </x:c>
      <x:c r="J92" s="22" t="str">
        <x:f>IF(OR(A92="",COUNT(B92)=0),"",IF(COUNT(H92)&gt;0,H92,IF(COUNT(I92)=0,"",B92+I92)))</x:f>
      </x:c>
      <x:c r="K92" s="20"/>
      <x:c r="L92" s="18" t="str">
        <x:f>IF(OR(A92="",COUNT(B92)=0),"",MAX(0,IF(COUNT(K92)=0,TODAY(),K92)-B92))</x:f>
      </x:c>
      <x:c r="M92" s="18" t="str">
        <x:f>IF(OR(A92="",COUNT(J92)=0,G92="Closed"),"",MAX(0,TODAY()-J92))</x:f>
      </x:c>
      <x:c r="N92" s="18" t="str">
        <x:f>IF(A92="","",IF(COUNTIF($A$11:$A$110,A92)&gt;1,"Duplicate ref",IF(OR(COUNT(B92)=0,C92="",E92="",F92=""),"Complete ticket",IF(G92="","Set status",IF(G92="Closed",IF(COUNT(K92)=0,"Add closed date","Closed"),IF(COUNT(J92)=0,"Set due date",IF(J92&lt;TODAY(),"Overdue",IF(J92&lt;=TODAY()+2,"Due soon","On track"))))))))</x:f>
      </x:c>
      <x:c r="O92" s="18" t="str">
        <x:f>IF(OR(A92="",G92&lt;&gt;"Closed",COUNT(K92)=0,COUNT(J92)=0),"",IF(K92&lt;=J92,"Yes","No"))</x:f>
      </x:c>
    </x:row>
    <x:row r="93" ht="24" customHeight="1">
      <x:c r="A93" s="16"/>
      <x:c r="B93" s="20"/>
      <x:c r="C93" s="16"/>
      <x:c r="D93" s="16"/>
      <x:c r="E93" s="16"/>
      <x:c r="F93" s="16"/>
      <x:c r="G93" s="16"/>
      <x:c r="H93" s="20"/>
      <x:c r="I93" s="18" t="str">
        <x:f>IF(A93="","",IFERROR(VLOOKUP(E93,'SLA rules'!$A$9:$B$12,2,FALSE),""))</x:f>
      </x:c>
      <x:c r="J93" s="22" t="str">
        <x:f>IF(OR(A93="",COUNT(B93)=0),"",IF(COUNT(H93)&gt;0,H93,IF(COUNT(I93)=0,"",B93+I93)))</x:f>
      </x:c>
      <x:c r="K93" s="20"/>
      <x:c r="L93" s="18" t="str">
        <x:f>IF(OR(A93="",COUNT(B93)=0),"",MAX(0,IF(COUNT(K93)=0,TODAY(),K93)-B93))</x:f>
      </x:c>
      <x:c r="M93" s="18" t="str">
        <x:f>IF(OR(A93="",COUNT(J93)=0,G93="Closed"),"",MAX(0,TODAY()-J93))</x:f>
      </x:c>
      <x:c r="N93" s="18" t="str">
        <x:f>IF(A93="","",IF(COUNTIF($A$11:$A$110,A93)&gt;1,"Duplicate ref",IF(OR(COUNT(B93)=0,C93="",E93="",F93=""),"Complete ticket",IF(G93="","Set status",IF(G93="Closed",IF(COUNT(K93)=0,"Add closed date","Closed"),IF(COUNT(J93)=0,"Set due date",IF(J93&lt;TODAY(),"Overdue",IF(J93&lt;=TODAY()+2,"Due soon","On track"))))))))</x:f>
      </x:c>
      <x:c r="O93" s="18" t="str">
        <x:f>IF(OR(A93="",G93&lt;&gt;"Closed",COUNT(K93)=0,COUNT(J93)=0),"",IF(K93&lt;=J93,"Yes","No"))</x:f>
      </x:c>
    </x:row>
    <x:row r="94" ht="24" customHeight="1">
      <x:c r="A94" s="16"/>
      <x:c r="B94" s="20"/>
      <x:c r="C94" s="16"/>
      <x:c r="D94" s="16"/>
      <x:c r="E94" s="16"/>
      <x:c r="F94" s="16"/>
      <x:c r="G94" s="16"/>
      <x:c r="H94" s="20"/>
      <x:c r="I94" s="18" t="str">
        <x:f>IF(A94="","",IFERROR(VLOOKUP(E94,'SLA rules'!$A$9:$B$12,2,FALSE),""))</x:f>
      </x:c>
      <x:c r="J94" s="22" t="str">
        <x:f>IF(OR(A94="",COUNT(B94)=0),"",IF(COUNT(H94)&gt;0,H94,IF(COUNT(I94)=0,"",B94+I94)))</x:f>
      </x:c>
      <x:c r="K94" s="20"/>
      <x:c r="L94" s="18" t="str">
        <x:f>IF(OR(A94="",COUNT(B94)=0),"",MAX(0,IF(COUNT(K94)=0,TODAY(),K94)-B94))</x:f>
      </x:c>
      <x:c r="M94" s="18" t="str">
        <x:f>IF(OR(A94="",COUNT(J94)=0,G94="Closed"),"",MAX(0,TODAY()-J94))</x:f>
      </x:c>
      <x:c r="N94" s="18" t="str">
        <x:f>IF(A94="","",IF(COUNTIF($A$11:$A$110,A94)&gt;1,"Duplicate ref",IF(OR(COUNT(B94)=0,C94="",E94="",F94=""),"Complete ticket",IF(G94="","Set status",IF(G94="Closed",IF(COUNT(K94)=0,"Add closed date","Closed"),IF(COUNT(J94)=0,"Set due date",IF(J94&lt;TODAY(),"Overdue",IF(J94&lt;=TODAY()+2,"Due soon","On track"))))))))</x:f>
      </x:c>
      <x:c r="O94" s="18" t="str">
        <x:f>IF(OR(A94="",G94&lt;&gt;"Closed",COUNT(K94)=0,COUNT(J94)=0),"",IF(K94&lt;=J94,"Yes","No"))</x:f>
      </x:c>
    </x:row>
    <x:row r="95" ht="24" customHeight="1">
      <x:c r="A95" s="16"/>
      <x:c r="B95" s="20"/>
      <x:c r="C95" s="16"/>
      <x:c r="D95" s="16"/>
      <x:c r="E95" s="16"/>
      <x:c r="F95" s="16"/>
      <x:c r="G95" s="16"/>
      <x:c r="H95" s="20"/>
      <x:c r="I95" s="18" t="str">
        <x:f>IF(A95="","",IFERROR(VLOOKUP(E95,'SLA rules'!$A$9:$B$12,2,FALSE),""))</x:f>
      </x:c>
      <x:c r="J95" s="22" t="str">
        <x:f>IF(OR(A95="",COUNT(B95)=0),"",IF(COUNT(H95)&gt;0,H95,IF(COUNT(I95)=0,"",B95+I95)))</x:f>
      </x:c>
      <x:c r="K95" s="20"/>
      <x:c r="L95" s="18" t="str">
        <x:f>IF(OR(A95="",COUNT(B95)=0),"",MAX(0,IF(COUNT(K95)=0,TODAY(),K95)-B95))</x:f>
      </x:c>
      <x:c r="M95" s="18" t="str">
        <x:f>IF(OR(A95="",COUNT(J95)=0,G95="Closed"),"",MAX(0,TODAY()-J95))</x:f>
      </x:c>
      <x:c r="N95" s="18" t="str">
        <x:f>IF(A95="","",IF(COUNTIF($A$11:$A$110,A95)&gt;1,"Duplicate ref",IF(OR(COUNT(B95)=0,C95="",E95="",F95=""),"Complete ticket",IF(G95="","Set status",IF(G95="Closed",IF(COUNT(K95)=0,"Add closed date","Closed"),IF(COUNT(J95)=0,"Set due date",IF(J95&lt;TODAY(),"Overdue",IF(J95&lt;=TODAY()+2,"Due soon","On track"))))))))</x:f>
      </x:c>
      <x:c r="O95" s="18" t="str">
        <x:f>IF(OR(A95="",G95&lt;&gt;"Closed",COUNT(K95)=0,COUNT(J95)=0),"",IF(K95&lt;=J95,"Yes","No"))</x:f>
      </x:c>
    </x:row>
    <x:row r="96" ht="24" customHeight="1">
      <x:c r="A96" s="16"/>
      <x:c r="B96" s="20"/>
      <x:c r="C96" s="16"/>
      <x:c r="D96" s="16"/>
      <x:c r="E96" s="16"/>
      <x:c r="F96" s="16"/>
      <x:c r="G96" s="16"/>
      <x:c r="H96" s="20"/>
      <x:c r="I96" s="18" t="str">
        <x:f>IF(A96="","",IFERROR(VLOOKUP(E96,'SLA rules'!$A$9:$B$12,2,FALSE),""))</x:f>
      </x:c>
      <x:c r="J96" s="22" t="str">
        <x:f>IF(OR(A96="",COUNT(B96)=0),"",IF(COUNT(H96)&gt;0,H96,IF(COUNT(I96)=0,"",B96+I96)))</x:f>
      </x:c>
      <x:c r="K96" s="20"/>
      <x:c r="L96" s="18" t="str">
        <x:f>IF(OR(A96="",COUNT(B96)=0),"",MAX(0,IF(COUNT(K96)=0,TODAY(),K96)-B96))</x:f>
      </x:c>
      <x:c r="M96" s="18" t="str">
        <x:f>IF(OR(A96="",COUNT(J96)=0,G96="Closed"),"",MAX(0,TODAY()-J96))</x:f>
      </x:c>
      <x:c r="N96" s="18" t="str">
        <x:f>IF(A96="","",IF(COUNTIF($A$11:$A$110,A96)&gt;1,"Duplicate ref",IF(OR(COUNT(B96)=0,C96="",E96="",F96=""),"Complete ticket",IF(G96="","Set status",IF(G96="Closed",IF(COUNT(K96)=0,"Add closed date","Closed"),IF(COUNT(J96)=0,"Set due date",IF(J96&lt;TODAY(),"Overdue",IF(J96&lt;=TODAY()+2,"Due soon","On track"))))))))</x:f>
      </x:c>
      <x:c r="O96" s="18" t="str">
        <x:f>IF(OR(A96="",G96&lt;&gt;"Closed",COUNT(K96)=0,COUNT(J96)=0),"",IF(K96&lt;=J96,"Yes","No"))</x:f>
      </x:c>
    </x:row>
    <x:row r="97" ht="24" customHeight="1">
      <x:c r="A97" s="16"/>
      <x:c r="B97" s="20"/>
      <x:c r="C97" s="16"/>
      <x:c r="D97" s="16"/>
      <x:c r="E97" s="16"/>
      <x:c r="F97" s="16"/>
      <x:c r="G97" s="16"/>
      <x:c r="H97" s="20"/>
      <x:c r="I97" s="18" t="str">
        <x:f>IF(A97="","",IFERROR(VLOOKUP(E97,'SLA rules'!$A$9:$B$12,2,FALSE),""))</x:f>
      </x:c>
      <x:c r="J97" s="22" t="str">
        <x:f>IF(OR(A97="",COUNT(B97)=0),"",IF(COUNT(H97)&gt;0,H97,IF(COUNT(I97)=0,"",B97+I97)))</x:f>
      </x:c>
      <x:c r="K97" s="20"/>
      <x:c r="L97" s="18" t="str">
        <x:f>IF(OR(A97="",COUNT(B97)=0),"",MAX(0,IF(COUNT(K97)=0,TODAY(),K97)-B97))</x:f>
      </x:c>
      <x:c r="M97" s="18" t="str">
        <x:f>IF(OR(A97="",COUNT(J97)=0,G97="Closed"),"",MAX(0,TODAY()-J97))</x:f>
      </x:c>
      <x:c r="N97" s="18" t="str">
        <x:f>IF(A97="","",IF(COUNTIF($A$11:$A$110,A97)&gt;1,"Duplicate ref",IF(OR(COUNT(B97)=0,C97="",E97="",F97=""),"Complete ticket",IF(G97="","Set status",IF(G97="Closed",IF(COUNT(K97)=0,"Add closed date","Closed"),IF(COUNT(J97)=0,"Set due date",IF(J97&lt;TODAY(),"Overdue",IF(J97&lt;=TODAY()+2,"Due soon","On track"))))))))</x:f>
      </x:c>
      <x:c r="O97" s="18" t="str">
        <x:f>IF(OR(A97="",G97&lt;&gt;"Closed",COUNT(K97)=0,COUNT(J97)=0),"",IF(K97&lt;=J97,"Yes","No"))</x:f>
      </x:c>
    </x:row>
    <x:row r="98" ht="24" customHeight="1">
      <x:c r="A98" s="16"/>
      <x:c r="B98" s="20"/>
      <x:c r="C98" s="16"/>
      <x:c r="D98" s="16"/>
      <x:c r="E98" s="16"/>
      <x:c r="F98" s="16"/>
      <x:c r="G98" s="16"/>
      <x:c r="H98" s="20"/>
      <x:c r="I98" s="18" t="str">
        <x:f>IF(A98="","",IFERROR(VLOOKUP(E98,'SLA rules'!$A$9:$B$12,2,FALSE),""))</x:f>
      </x:c>
      <x:c r="J98" s="22" t="str">
        <x:f>IF(OR(A98="",COUNT(B98)=0),"",IF(COUNT(H98)&gt;0,H98,IF(COUNT(I98)=0,"",B98+I98)))</x:f>
      </x:c>
      <x:c r="K98" s="20"/>
      <x:c r="L98" s="18" t="str">
        <x:f>IF(OR(A98="",COUNT(B98)=0),"",MAX(0,IF(COUNT(K98)=0,TODAY(),K98)-B98))</x:f>
      </x:c>
      <x:c r="M98" s="18" t="str">
        <x:f>IF(OR(A98="",COUNT(J98)=0,G98="Closed"),"",MAX(0,TODAY()-J98))</x:f>
      </x:c>
      <x:c r="N98" s="18" t="str">
        <x:f>IF(A98="","",IF(COUNTIF($A$11:$A$110,A98)&gt;1,"Duplicate ref",IF(OR(COUNT(B98)=0,C98="",E98="",F98=""),"Complete ticket",IF(G98="","Set status",IF(G98="Closed",IF(COUNT(K98)=0,"Add closed date","Closed"),IF(COUNT(J98)=0,"Set due date",IF(J98&lt;TODAY(),"Overdue",IF(J98&lt;=TODAY()+2,"Due soon","On track"))))))))</x:f>
      </x:c>
      <x:c r="O98" s="18" t="str">
        <x:f>IF(OR(A98="",G98&lt;&gt;"Closed",COUNT(K98)=0,COUNT(J98)=0),"",IF(K98&lt;=J98,"Yes","No"))</x:f>
      </x:c>
    </x:row>
    <x:row r="99" ht="24" customHeight="1">
      <x:c r="A99" s="16"/>
      <x:c r="B99" s="20"/>
      <x:c r="C99" s="16"/>
      <x:c r="D99" s="16"/>
      <x:c r="E99" s="16"/>
      <x:c r="F99" s="16"/>
      <x:c r="G99" s="16"/>
      <x:c r="H99" s="20"/>
      <x:c r="I99" s="18" t="str">
        <x:f>IF(A99="","",IFERROR(VLOOKUP(E99,'SLA rules'!$A$9:$B$12,2,FALSE),""))</x:f>
      </x:c>
      <x:c r="J99" s="22" t="str">
        <x:f>IF(OR(A99="",COUNT(B99)=0),"",IF(COUNT(H99)&gt;0,H99,IF(COUNT(I99)=0,"",B99+I99)))</x:f>
      </x:c>
      <x:c r="K99" s="20"/>
      <x:c r="L99" s="18" t="str">
        <x:f>IF(OR(A99="",COUNT(B99)=0),"",MAX(0,IF(COUNT(K99)=0,TODAY(),K99)-B99))</x:f>
      </x:c>
      <x:c r="M99" s="18" t="str">
        <x:f>IF(OR(A99="",COUNT(J99)=0,G99="Closed"),"",MAX(0,TODAY()-J99))</x:f>
      </x:c>
      <x:c r="N99" s="18" t="str">
        <x:f>IF(A99="","",IF(COUNTIF($A$11:$A$110,A99)&gt;1,"Duplicate ref",IF(OR(COUNT(B99)=0,C99="",E99="",F99=""),"Complete ticket",IF(G99="","Set status",IF(G99="Closed",IF(COUNT(K99)=0,"Add closed date","Closed"),IF(COUNT(J99)=0,"Set due date",IF(J99&lt;TODAY(),"Overdue",IF(J99&lt;=TODAY()+2,"Due soon","On track"))))))))</x:f>
      </x:c>
      <x:c r="O99" s="18" t="str">
        <x:f>IF(OR(A99="",G99&lt;&gt;"Closed",COUNT(K99)=0,COUNT(J99)=0),"",IF(K99&lt;=J99,"Yes","No"))</x:f>
      </x:c>
    </x:row>
    <x:row r="100" ht="24" customHeight="1">
      <x:c r="A100" s="16"/>
      <x:c r="B100" s="20"/>
      <x:c r="C100" s="16"/>
      <x:c r="D100" s="16"/>
      <x:c r="E100" s="16"/>
      <x:c r="F100" s="16"/>
      <x:c r="G100" s="16"/>
      <x:c r="H100" s="20"/>
      <x:c r="I100" s="18" t="str">
        <x:f>IF(A100="","",IFERROR(VLOOKUP(E100,'SLA rules'!$A$9:$B$12,2,FALSE),""))</x:f>
      </x:c>
      <x:c r="J100" s="22" t="str">
        <x:f>IF(OR(A100="",COUNT(B100)=0),"",IF(COUNT(H100)&gt;0,H100,IF(COUNT(I100)=0,"",B100+I100)))</x:f>
      </x:c>
      <x:c r="K100" s="20"/>
      <x:c r="L100" s="18" t="str">
        <x:f>IF(OR(A100="",COUNT(B100)=0),"",MAX(0,IF(COUNT(K100)=0,TODAY(),K100)-B100))</x:f>
      </x:c>
      <x:c r="M100" s="18" t="str">
        <x:f>IF(OR(A100="",COUNT(J100)=0,G100="Closed"),"",MAX(0,TODAY()-J100))</x:f>
      </x:c>
      <x:c r="N100" s="18" t="str">
        <x:f>IF(A100="","",IF(COUNTIF($A$11:$A$110,A100)&gt;1,"Duplicate ref",IF(OR(COUNT(B100)=0,C100="",E100="",F100=""),"Complete ticket",IF(G100="","Set status",IF(G100="Closed",IF(COUNT(K100)=0,"Add closed date","Closed"),IF(COUNT(J100)=0,"Set due date",IF(J100&lt;TODAY(),"Overdue",IF(J100&lt;=TODAY()+2,"Due soon","On track"))))))))</x:f>
      </x:c>
      <x:c r="O100" s="18" t="str">
        <x:f>IF(OR(A100="",G100&lt;&gt;"Closed",COUNT(K100)=0,COUNT(J100)=0),"",IF(K100&lt;=J100,"Yes","No"))</x:f>
      </x:c>
    </x:row>
    <x:row r="101" ht="24" customHeight="1">
      <x:c r="A101" s="17"/>
      <x:c r="B101" s="21"/>
      <x:c r="C101" s="17"/>
      <x:c r="D101" s="17"/>
      <x:c r="E101" s="17"/>
      <x:c r="F101" s="17"/>
      <x:c r="G101" s="17"/>
      <x:c r="H101" s="21"/>
      <x:c r="I101" s="19" t="str">
        <x:f>IF(A101="","",IFERROR(VLOOKUP(E101,'SLA rules'!$A$9:$B$12,2,FALSE),""))</x:f>
      </x:c>
      <x:c r="J101" s="23" t="str">
        <x:f>IF(OR(A101="",COUNT(B101)=0),"",IF(COUNT(H101)&gt;0,H101,IF(COUNT(I101)=0,"",B101+I101)))</x:f>
      </x:c>
      <x:c r="K101" s="21"/>
      <x:c r="L101" s="19" t="str">
        <x:f>IF(OR(A101="",COUNT(B101)=0),"",MAX(0,IF(COUNT(K101)=0,TODAY(),K101)-B101))</x:f>
      </x:c>
      <x:c r="M101" s="19" t="str">
        <x:f>IF(OR(A101="",COUNT(J101)=0,G101="Closed"),"",MAX(0,TODAY()-J101))</x:f>
      </x:c>
      <x:c r="N101" s="19" t="str">
        <x:f>IF(A101="","",IF(COUNTIF($A$11:$A$110,A101)&gt;1,"Duplicate ref",IF(OR(COUNT(B101)=0,C101="",E101="",F101=""),"Complete ticket",IF(G101="","Set status",IF(G101="Closed",IF(COUNT(K101)=0,"Add closed date","Closed"),IF(COUNT(J101)=0,"Set due date",IF(J101&lt;TODAY(),"Overdue",IF(J101&lt;=TODAY()+2,"Due soon","On track"))))))))</x:f>
      </x:c>
      <x:c r="O101" s="19" t="str">
        <x:f>IF(OR(A101="",G101&lt;&gt;"Closed",COUNT(K101)=0,COUNT(J101)=0),"",IF(K101&lt;=J101,"Yes","No"))</x:f>
      </x:c>
    </x:row>
    <x:row r="102" ht="24" customHeight="1">
      <x:c r="A102" s="17"/>
      <x:c r="B102" s="21"/>
      <x:c r="C102" s="17"/>
      <x:c r="D102" s="17"/>
      <x:c r="E102" s="17"/>
      <x:c r="F102" s="17"/>
      <x:c r="G102" s="17"/>
      <x:c r="H102" s="21"/>
      <x:c r="I102" s="19" t="str">
        <x:f>IF(A102="","",IFERROR(VLOOKUP(E102,'SLA rules'!$A$9:$B$12,2,FALSE),""))</x:f>
      </x:c>
      <x:c r="J102" s="23" t="str">
        <x:f>IF(OR(A102="",COUNT(B102)=0),"",IF(COUNT(H102)&gt;0,H102,IF(COUNT(I102)=0,"",B102+I102)))</x:f>
      </x:c>
      <x:c r="K102" s="21"/>
      <x:c r="L102" s="19" t="str">
        <x:f>IF(OR(A102="",COUNT(B102)=0),"",MAX(0,IF(COUNT(K102)=0,TODAY(),K102)-B102))</x:f>
      </x:c>
      <x:c r="M102" s="19" t="str">
        <x:f>IF(OR(A102="",COUNT(J102)=0,G102="Closed"),"",MAX(0,TODAY()-J102))</x:f>
      </x:c>
      <x:c r="N102" s="19" t="str">
        <x:f>IF(A102="","",IF(COUNTIF($A$11:$A$110,A102)&gt;1,"Duplicate ref",IF(OR(COUNT(B102)=0,C102="",E102="",F102=""),"Complete ticket",IF(G102="","Set status",IF(G102="Closed",IF(COUNT(K102)=0,"Add closed date","Closed"),IF(COUNT(J102)=0,"Set due date",IF(J102&lt;TODAY(),"Overdue",IF(J102&lt;=TODAY()+2,"Due soon","On track"))))))))</x:f>
      </x:c>
      <x:c r="O102" s="19" t="str">
        <x:f>IF(OR(A102="",G102&lt;&gt;"Closed",COUNT(K102)=0,COUNT(J102)=0),"",IF(K102&lt;=J102,"Yes","No"))</x:f>
      </x:c>
    </x:row>
    <x:row r="103" ht="24" customHeight="1">
      <x:c r="A103" s="17"/>
      <x:c r="B103" s="21"/>
      <x:c r="C103" s="17"/>
      <x:c r="D103" s="17"/>
      <x:c r="E103" s="17"/>
      <x:c r="F103" s="17"/>
      <x:c r="G103" s="17"/>
      <x:c r="H103" s="21"/>
      <x:c r="I103" s="19" t="str">
        <x:f>IF(A103="","",IFERROR(VLOOKUP(E103,'SLA rules'!$A$9:$B$12,2,FALSE),""))</x:f>
      </x:c>
      <x:c r="J103" s="23" t="str">
        <x:f>IF(OR(A103="",COUNT(B103)=0),"",IF(COUNT(H103)&gt;0,H103,IF(COUNT(I103)=0,"",B103+I103)))</x:f>
      </x:c>
      <x:c r="K103" s="21"/>
      <x:c r="L103" s="19" t="str">
        <x:f>IF(OR(A103="",COUNT(B103)=0),"",MAX(0,IF(COUNT(K103)=0,TODAY(),K103)-B103))</x:f>
      </x:c>
      <x:c r="M103" s="19" t="str">
        <x:f>IF(OR(A103="",COUNT(J103)=0,G103="Closed"),"",MAX(0,TODAY()-J103))</x:f>
      </x:c>
      <x:c r="N103" s="19" t="str">
        <x:f>IF(A103="","",IF(COUNTIF($A$11:$A$110,A103)&gt;1,"Duplicate ref",IF(OR(COUNT(B103)=0,C103="",E103="",F103=""),"Complete ticket",IF(G103="","Set status",IF(G103="Closed",IF(COUNT(K103)=0,"Add closed date","Closed"),IF(COUNT(J103)=0,"Set due date",IF(J103&lt;TODAY(),"Overdue",IF(J103&lt;=TODAY()+2,"Due soon","On track"))))))))</x:f>
      </x:c>
      <x:c r="O103" s="19" t="str">
        <x:f>IF(OR(A103="",G103&lt;&gt;"Closed",COUNT(K103)=0,COUNT(J103)=0),"",IF(K103&lt;=J103,"Yes","No"))</x:f>
      </x:c>
    </x:row>
    <x:row r="104" ht="24" customHeight="1">
      <x:c r="A104" s="17"/>
      <x:c r="B104" s="21"/>
      <x:c r="C104" s="17"/>
      <x:c r="D104" s="17"/>
      <x:c r="E104" s="17"/>
      <x:c r="F104" s="17"/>
      <x:c r="G104" s="17"/>
      <x:c r="H104" s="21"/>
      <x:c r="I104" s="19" t="str">
        <x:f>IF(A104="","",IFERROR(VLOOKUP(E104,'SLA rules'!$A$9:$B$12,2,FALSE),""))</x:f>
      </x:c>
      <x:c r="J104" s="23" t="str">
        <x:f>IF(OR(A104="",COUNT(B104)=0),"",IF(COUNT(H104)&gt;0,H104,IF(COUNT(I104)=0,"",B104+I104)))</x:f>
      </x:c>
      <x:c r="K104" s="21"/>
      <x:c r="L104" s="19" t="str">
        <x:f>IF(OR(A104="",COUNT(B104)=0),"",MAX(0,IF(COUNT(K104)=0,TODAY(),K104)-B104))</x:f>
      </x:c>
      <x:c r="M104" s="19" t="str">
        <x:f>IF(OR(A104="",COUNT(J104)=0,G104="Closed"),"",MAX(0,TODAY()-J104))</x:f>
      </x:c>
      <x:c r="N104" s="19" t="str">
        <x:f>IF(A104="","",IF(COUNTIF($A$11:$A$110,A104)&gt;1,"Duplicate ref",IF(OR(COUNT(B104)=0,C104="",E104="",F104=""),"Complete ticket",IF(G104="","Set status",IF(G104="Closed",IF(COUNT(K104)=0,"Add closed date","Closed"),IF(COUNT(J104)=0,"Set due date",IF(J104&lt;TODAY(),"Overdue",IF(J104&lt;=TODAY()+2,"Due soon","On track"))))))))</x:f>
      </x:c>
      <x:c r="O104" s="19" t="str">
        <x:f>IF(OR(A104="",G104&lt;&gt;"Closed",COUNT(K104)=0,COUNT(J104)=0),"",IF(K104&lt;=J104,"Yes","No"))</x:f>
      </x:c>
    </x:row>
    <x:row r="105" ht="24" customHeight="1">
      <x:c r="A105" s="17"/>
      <x:c r="B105" s="21"/>
      <x:c r="C105" s="17"/>
      <x:c r="D105" s="17"/>
      <x:c r="E105" s="17"/>
      <x:c r="F105" s="17"/>
      <x:c r="G105" s="17"/>
      <x:c r="H105" s="21"/>
      <x:c r="I105" s="19" t="str">
        <x:f>IF(A105="","",IFERROR(VLOOKUP(E105,'SLA rules'!$A$9:$B$12,2,FALSE),""))</x:f>
      </x:c>
      <x:c r="J105" s="23" t="str">
        <x:f>IF(OR(A105="",COUNT(B105)=0),"",IF(COUNT(H105)&gt;0,H105,IF(COUNT(I105)=0,"",B105+I105)))</x:f>
      </x:c>
      <x:c r="K105" s="21"/>
      <x:c r="L105" s="19" t="str">
        <x:f>IF(OR(A105="",COUNT(B105)=0),"",MAX(0,IF(COUNT(K105)=0,TODAY(),K105)-B105))</x:f>
      </x:c>
      <x:c r="M105" s="19" t="str">
        <x:f>IF(OR(A105="",COUNT(J105)=0,G105="Closed"),"",MAX(0,TODAY()-J105))</x:f>
      </x:c>
      <x:c r="N105" s="19" t="str">
        <x:f>IF(A105="","",IF(COUNTIF($A$11:$A$110,A105)&gt;1,"Duplicate ref",IF(OR(COUNT(B105)=0,C105="",E105="",F105=""),"Complete ticket",IF(G105="","Set status",IF(G105="Closed",IF(COUNT(K105)=0,"Add closed date","Closed"),IF(COUNT(J105)=0,"Set due date",IF(J105&lt;TODAY(),"Overdue",IF(J105&lt;=TODAY()+2,"Due soon","On track"))))))))</x:f>
      </x:c>
      <x:c r="O105" s="19" t="str">
        <x:f>IF(OR(A105="",G105&lt;&gt;"Closed",COUNT(K105)=0,COUNT(J105)=0),"",IF(K105&lt;=J105,"Yes","No"))</x:f>
      </x:c>
    </x:row>
    <x:row r="106" ht="24" customHeight="1">
      <x:c r="A106" s="17"/>
      <x:c r="B106" s="21"/>
      <x:c r="C106" s="17"/>
      <x:c r="D106" s="17"/>
      <x:c r="E106" s="17"/>
      <x:c r="F106" s="17"/>
      <x:c r="G106" s="17"/>
      <x:c r="H106" s="21"/>
      <x:c r="I106" s="19" t="str">
        <x:f>IF(A106="","",IFERROR(VLOOKUP(E106,'SLA rules'!$A$9:$B$12,2,FALSE),""))</x:f>
      </x:c>
      <x:c r="J106" s="23" t="str">
        <x:f>IF(OR(A106="",COUNT(B106)=0),"",IF(COUNT(H106)&gt;0,H106,IF(COUNT(I106)=0,"",B106+I106)))</x:f>
      </x:c>
      <x:c r="K106" s="21"/>
      <x:c r="L106" s="19" t="str">
        <x:f>IF(OR(A106="",COUNT(B106)=0),"",MAX(0,IF(COUNT(K106)=0,TODAY(),K106)-B106))</x:f>
      </x:c>
      <x:c r="M106" s="19" t="str">
        <x:f>IF(OR(A106="",COUNT(J106)=0,G106="Closed"),"",MAX(0,TODAY()-J106))</x:f>
      </x:c>
      <x:c r="N106" s="19" t="str">
        <x:f>IF(A106="","",IF(COUNTIF($A$11:$A$110,A106)&gt;1,"Duplicate ref",IF(OR(COUNT(B106)=0,C106="",E106="",F106=""),"Complete ticket",IF(G106="","Set status",IF(G106="Closed",IF(COUNT(K106)=0,"Add closed date","Closed"),IF(COUNT(J106)=0,"Set due date",IF(J106&lt;TODAY(),"Overdue",IF(J106&lt;=TODAY()+2,"Due soon","On track"))))))))</x:f>
      </x:c>
      <x:c r="O106" s="19" t="str">
        <x:f>IF(OR(A106="",G106&lt;&gt;"Closed",COUNT(K106)=0,COUNT(J106)=0),"",IF(K106&lt;=J106,"Yes","No"))</x:f>
      </x:c>
    </x:row>
    <x:row r="107" ht="24" customHeight="1">
      <x:c r="A107" s="17"/>
      <x:c r="B107" s="21"/>
      <x:c r="C107" s="17"/>
      <x:c r="D107" s="17"/>
      <x:c r="E107" s="17"/>
      <x:c r="F107" s="17"/>
      <x:c r="G107" s="17"/>
      <x:c r="H107" s="21"/>
      <x:c r="I107" s="19" t="str">
        <x:f>IF(A107="","",IFERROR(VLOOKUP(E107,'SLA rules'!$A$9:$B$12,2,FALSE),""))</x:f>
      </x:c>
      <x:c r="J107" s="23" t="str">
        <x:f>IF(OR(A107="",COUNT(B107)=0),"",IF(COUNT(H107)&gt;0,H107,IF(COUNT(I107)=0,"",B107+I107)))</x:f>
      </x:c>
      <x:c r="K107" s="21"/>
      <x:c r="L107" s="19" t="str">
        <x:f>IF(OR(A107="",COUNT(B107)=0),"",MAX(0,IF(COUNT(K107)=0,TODAY(),K107)-B107))</x:f>
      </x:c>
      <x:c r="M107" s="19" t="str">
        <x:f>IF(OR(A107="",COUNT(J107)=0,G107="Closed"),"",MAX(0,TODAY()-J107))</x:f>
      </x:c>
      <x:c r="N107" s="19" t="str">
        <x:f>IF(A107="","",IF(COUNTIF($A$11:$A$110,A107)&gt;1,"Duplicate ref",IF(OR(COUNT(B107)=0,C107="",E107="",F107=""),"Complete ticket",IF(G107="","Set status",IF(G107="Closed",IF(COUNT(K107)=0,"Add closed date","Closed"),IF(COUNT(J107)=0,"Set due date",IF(J107&lt;TODAY(),"Overdue",IF(J107&lt;=TODAY()+2,"Due soon","On track"))))))))</x:f>
      </x:c>
      <x:c r="O107" s="19" t="str">
        <x:f>IF(OR(A107="",G107&lt;&gt;"Closed",COUNT(K107)=0,COUNT(J107)=0),"",IF(K107&lt;=J107,"Yes","No"))</x:f>
      </x:c>
    </x:row>
    <x:row r="108" ht="24" customHeight="1">
      <x:c r="A108" s="17"/>
      <x:c r="B108" s="21"/>
      <x:c r="C108" s="17"/>
      <x:c r="D108" s="17"/>
      <x:c r="E108" s="17"/>
      <x:c r="F108" s="17"/>
      <x:c r="G108" s="17"/>
      <x:c r="H108" s="21"/>
      <x:c r="I108" s="19" t="str">
        <x:f>IF(A108="","",IFERROR(VLOOKUP(E108,'SLA rules'!$A$9:$B$12,2,FALSE),""))</x:f>
      </x:c>
      <x:c r="J108" s="23" t="str">
        <x:f>IF(OR(A108="",COUNT(B108)=0),"",IF(COUNT(H108)&gt;0,H108,IF(COUNT(I108)=0,"",B108+I108)))</x:f>
      </x:c>
      <x:c r="K108" s="21"/>
      <x:c r="L108" s="19" t="str">
        <x:f>IF(OR(A108="",COUNT(B108)=0),"",MAX(0,IF(COUNT(K108)=0,TODAY(),K108)-B108))</x:f>
      </x:c>
      <x:c r="M108" s="19" t="str">
        <x:f>IF(OR(A108="",COUNT(J108)=0,G108="Closed"),"",MAX(0,TODAY()-J108))</x:f>
      </x:c>
      <x:c r="N108" s="19" t="str">
        <x:f>IF(A108="","",IF(COUNTIF($A$11:$A$110,A108)&gt;1,"Duplicate ref",IF(OR(COUNT(B108)=0,C108="",E108="",F108=""),"Complete ticket",IF(G108="","Set status",IF(G108="Closed",IF(COUNT(K108)=0,"Add closed date","Closed"),IF(COUNT(J108)=0,"Set due date",IF(J108&lt;TODAY(),"Overdue",IF(J108&lt;=TODAY()+2,"Due soon","On track"))))))))</x:f>
      </x:c>
      <x:c r="O108" s="19" t="str">
        <x:f>IF(OR(A108="",G108&lt;&gt;"Closed",COUNT(K108)=0,COUNT(J108)=0),"",IF(K108&lt;=J108,"Yes","No"))</x:f>
      </x:c>
    </x:row>
    <x:row r="109" ht="24" customHeight="1">
      <x:c r="A109" s="17"/>
      <x:c r="B109" s="21"/>
      <x:c r="C109" s="17"/>
      <x:c r="D109" s="17"/>
      <x:c r="E109" s="17"/>
      <x:c r="F109" s="17"/>
      <x:c r="G109" s="17"/>
      <x:c r="H109" s="21"/>
      <x:c r="I109" s="19" t="str">
        <x:f>IF(A109="","",IFERROR(VLOOKUP(E109,'SLA rules'!$A$9:$B$12,2,FALSE),""))</x:f>
      </x:c>
      <x:c r="J109" s="23" t="str">
        <x:f>IF(OR(A109="",COUNT(B109)=0),"",IF(COUNT(H109)&gt;0,H109,IF(COUNT(I109)=0,"",B109+I109)))</x:f>
      </x:c>
      <x:c r="K109" s="21"/>
      <x:c r="L109" s="19" t="str">
        <x:f>IF(OR(A109="",COUNT(B109)=0),"",MAX(0,IF(COUNT(K109)=0,TODAY(),K109)-B109))</x:f>
      </x:c>
      <x:c r="M109" s="19" t="str">
        <x:f>IF(OR(A109="",COUNT(J109)=0,G109="Closed"),"",MAX(0,TODAY()-J109))</x:f>
      </x:c>
      <x:c r="N109" s="19" t="str">
        <x:f>IF(A109="","",IF(COUNTIF($A$11:$A$110,A109)&gt;1,"Duplicate ref",IF(OR(COUNT(B109)=0,C109="",E109="",F109=""),"Complete ticket",IF(G109="","Set status",IF(G109="Closed",IF(COUNT(K109)=0,"Add closed date","Closed"),IF(COUNT(J109)=0,"Set due date",IF(J109&lt;TODAY(),"Overdue",IF(J109&lt;=TODAY()+2,"Due soon","On track"))))))))</x:f>
      </x:c>
      <x:c r="O109" s="19" t="str">
        <x:f>IF(OR(A109="",G109&lt;&gt;"Closed",COUNT(K109)=0,COUNT(J109)=0),"",IF(K109&lt;=J109,"Yes","No"))</x:f>
      </x:c>
    </x:row>
    <x:row r="110" ht="24" customHeight="1">
      <x:c r="A110" s="17"/>
      <x:c r="B110" s="21"/>
      <x:c r="C110" s="17"/>
      <x:c r="D110" s="17"/>
      <x:c r="E110" s="17"/>
      <x:c r="F110" s="17"/>
      <x:c r="G110" s="17"/>
      <x:c r="H110" s="21"/>
      <x:c r="I110" s="19" t="str">
        <x:f>IF(A110="","",IFERROR(VLOOKUP(E110,'SLA rules'!$A$9:$B$12,2,FALSE),""))</x:f>
      </x:c>
      <x:c r="J110" s="23" t="str">
        <x:f>IF(OR(A110="",COUNT(B110)=0),"",IF(COUNT(H110)&gt;0,H110,IF(COUNT(I110)=0,"",B110+I110)))</x:f>
      </x:c>
      <x:c r="K110" s="21"/>
      <x:c r="L110" s="19" t="str">
        <x:f>IF(OR(A110="",COUNT(B110)=0),"",MAX(0,IF(COUNT(K110)=0,TODAY(),K110)-B110))</x:f>
      </x:c>
      <x:c r="M110" s="19" t="str">
        <x:f>IF(OR(A110="",COUNT(J110)=0,G110="Closed"),"",MAX(0,TODAY()-J110))</x:f>
      </x:c>
      <x:c r="N110" s="19" t="str">
        <x:f>IF(A110="","",IF(COUNTIF($A$11:$A$110,A110)&gt;1,"Duplicate ref",IF(OR(COUNT(B110)=0,C110="",E110="",F110=""),"Complete ticket",IF(G110="","Set status",IF(G110="Closed",IF(COUNT(K110)=0,"Add closed date","Closed"),IF(COUNT(J110)=0,"Set due date",IF(J110&lt;TODAY(),"Overdue",IF(J110&lt;=TODAY()+2,"Due soon","On track"))))))))</x:f>
      </x:c>
      <x:c r="O110" s="19" t="str">
        <x:f>IF(OR(A110="",G110&lt;&gt;"Closed",COUNT(K110)=0,COUNT(J110)=0),"",IF(K110&lt;=J110,"Yes","No"))</x:f>
      </x:c>
    </x:row>
  </x:sheetData>
  <x:conditionalFormatting sqref="N11:N110">
    <x:cfRule type="expression" dxfId="0" priority="1">
      <x:formula>N11="Overdue"</x:formula>
    </x:cfRule>
  </x:conditionalFormatting>
  <x:dataValidations count="2">
    <x:dataValidation type="list" sqref="E11:E110">
      <x:formula1>"Urgent,High,Normal,Low"</x:formula1>
    </x:dataValidation>
    <x:dataValidation type="list" sqref="G11:G110">
      <x:formula1>"Open,In progress,Waiting,Closed"</x:formula1>
    </x:dataValidation>
  </x:dataValidations>
  <x:pageMargins left="0.7" right="0.7" top="0.75" bottom="0.75" header="0.3" footer="0.3"/>
  <x:drawing xmlns:r="http://schemas.openxmlformats.org/officeDocument/2006/relationships" r:id="Ra82aa5180ab54f06"/>
</x:worksheet>
</file>

<file path=xl/worksheets/sheet2.xml><?xml version="1.0" encoding="utf-8"?>
<x:worksheet xmlns:x="http://schemas.openxmlformats.org/spreadsheetml/2006/main">
  <x:sheetPr>
    <x:tabColor rgb="FFC94C43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55" hidden="0" customWidth="1"/>
  </x:cols>
  <x:sheetData>
    <x:row r="2" ht="33" customHeight="1">
      <x:c r="A2" s="35" t="str">
        <x:v>Planning targets</x:v>
      </x:c>
      <x:c r="B2" s="43"/>
      <x:c r="C2" s="43"/>
      <x:c r="D2" s="43"/>
      <x:c r="E2" s="27"/>
      <x:c r="F2" s="27"/>
      <x:c r="G2" s="27"/>
      <x:c r="H2" s="27"/>
      <x:c r="I2" s="27"/>
    </x:row>
    <x:row r="3">
      <x:c r="A3" s="41"/>
      <x:c r="B3" s="2"/>
      <x:c r="C3" s="2"/>
      <x:c r="D3" s="2"/>
    </x:row>
    <x:row r="4">
      <x:c r="A4" s="2"/>
      <x:c r="B4" s="2"/>
      <x:c r="C4" s="2"/>
      <x:c r="D4" s="2"/>
    </x:row>
    <x:row r="5">
      <x:c r="A5" s="2"/>
      <x:c r="B5" s="2"/>
      <x:c r="C5" s="2"/>
      <x:c r="D5" s="2"/>
    </x:row>
    <x:row r="6">
      <x:c r="A6" s="5" t="str">
        <x:v>Calendar days from the logged date. Change these numbers to match your team’s agreed targets.</x:v>
      </x:c>
      <x:c r="B6" s="5"/>
      <x:c r="C6" s="5"/>
      <x:c r="D6" s="5"/>
      <x:c r="E6" s="28"/>
      <x:c r="F6" s="28"/>
      <x:c r="G6" s="28"/>
      <x:c r="H6" s="28"/>
      <x:c r="I6" s="28"/>
    </x:row>
    <x:row r="7">
      <x:c r="A7" s="40" t="str">
        <x:v>REGENT’S WHARF  ·  Developed by Arlean Carlos</x:v>
      </x:c>
      <x:c r="B7" s="29"/>
      <x:c r="C7" s="29"/>
      <x:c r="D7" s="29"/>
      <x:c r="E7" s="30"/>
      <x:c r="F7" s="30"/>
      <x:c r="G7" s="30"/>
      <x:c r="H7" s="30"/>
      <x:c r="I7" s="30"/>
    </x:row>
    <x:row r="8" ht="29" customHeight="1">
      <x:c r="A8" s="45" t="str">
        <x:v>Priority</x:v>
      </x:c>
      <x:c r="B8" s="45" t="str">
        <x:v>Target days</x:v>
      </x:c>
      <x:c r="C8" s="45" t="str">
        <x:v>Use</x:v>
      </x:c>
      <x:c r="D8" s="2"/>
    </x:row>
    <x:row r="9">
      <x:c r="A9" s="33" t="str">
        <x:v>Urgent</x:v>
      </x:c>
      <x:c r="B9" s="16" t="n">
        <x:v>1</x:v>
      </x:c>
      <x:c r="C9" s="2" t="str">
        <x:v>Immediate action</x:v>
      </x:c>
      <x:c r="D9" s="2"/>
    </x:row>
    <x:row r="10">
      <x:c r="A10" s="33" t="str">
        <x:v>High</x:v>
      </x:c>
      <x:c r="B10" s="16" t="n">
        <x:v>3</x:v>
      </x:c>
      <x:c r="C10" s="2" t="str">
        <x:v>Plan this week</x:v>
      </x:c>
      <x:c r="D10" s="2"/>
    </x:row>
    <x:row r="11">
      <x:c r="A11" s="33" t="str">
        <x:v>Normal</x:v>
      </x:c>
      <x:c r="B11" s="16" t="n">
        <x:v>7</x:v>
      </x:c>
      <x:c r="C11" s="2" t="str">
        <x:v>Routine follow-up</x:v>
      </x:c>
      <x:c r="D11" s="2"/>
    </x:row>
    <x:row r="12">
      <x:c r="A12" s="33" t="str">
        <x:v>Low</x:v>
      </x:c>
      <x:c r="B12" s="16" t="n">
        <x:v>14</x:v>
      </x:c>
      <x:c r="C12" s="2" t="str">
        <x:v>Scheduled work</x:v>
      </x:c>
      <x:c r="D12" s="2"/>
    </x:row>
    <x:row r="13">
      <x:c r="A13" s="2"/>
      <x:c r="B13" s="2"/>
      <x:c r="C13" s="2"/>
      <x:c r="D13" s="2"/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  <x:row r="23">
      <x:c r="A23" s="2"/>
      <x:c r="B23" s="2"/>
      <x:c r="C23" s="2"/>
      <x:c r="D23" s="2"/>
    </x:row>
    <x:row r="24">
      <x:c r="A24" s="2"/>
      <x:c r="B24" s="2"/>
      <x:c r="C24" s="2"/>
      <x:c r="D24" s="2"/>
    </x:row>
    <x:row r="25">
      <x:c r="A25" s="2"/>
      <x:c r="B25" s="2"/>
      <x:c r="C25" s="2"/>
      <x:c r="D25" s="2"/>
    </x:row>
    <x:row r="26">
      <x:c r="A26" s="2"/>
      <x:c r="B26" s="2"/>
      <x:c r="C26" s="2"/>
      <x:c r="D26" s="2"/>
    </x:row>
    <x:row r="27">
      <x:c r="A27" s="2"/>
      <x:c r="B27" s="2"/>
      <x:c r="C27" s="2"/>
      <x:c r="D27" s="2"/>
    </x:row>
    <x:row r="28">
      <x:c r="A28" s="2"/>
      <x:c r="B28" s="2"/>
      <x:c r="C28" s="2"/>
      <x:c r="D28" s="2"/>
    </x:row>
    <x:row r="29">
      <x:c r="A29" s="2"/>
      <x:c r="B29" s="2"/>
      <x:c r="C29" s="2"/>
      <x:c r="D29" s="2"/>
    </x:row>
    <x:row r="30">
      <x:c r="A30" s="2"/>
      <x:c r="B30" s="2"/>
      <x:c r="C30" s="2"/>
      <x:c r="D30" s="2"/>
    </x:row>
    <x:row r="31">
      <x:c r="A31" s="2"/>
      <x:c r="B31" s="2"/>
      <x:c r="C31" s="2"/>
      <x:c r="D31" s="2"/>
    </x:row>
    <x:row r="32">
      <x:c r="A32" s="2"/>
      <x:c r="B32" s="2"/>
      <x:c r="C32" s="2"/>
      <x:c r="D32" s="2"/>
    </x:row>
    <x:row r="33">
      <x:c r="A33" s="2"/>
      <x:c r="B33" s="2"/>
      <x:c r="C33" s="2"/>
      <x:c r="D33" s="2"/>
    </x:row>
    <x:row r="34">
      <x:c r="A34" s="2"/>
      <x:c r="B34" s="2"/>
      <x:c r="C34" s="2"/>
      <x:c r="D34" s="2"/>
    </x:row>
    <x:row r="35">
      <x:c r="A35" s="2"/>
      <x:c r="B35" s="2"/>
      <x:c r="C35" s="2"/>
      <x:c r="D35" s="2"/>
    </x:row>
    <x:row r="36">
      <x:c r="A36" s="2"/>
      <x:c r="B36" s="2"/>
      <x:c r="C36" s="2"/>
      <x:c r="D36" s="2"/>
    </x:row>
    <x:row r="37">
      <x:c r="A37" s="2"/>
      <x:c r="B37" s="2"/>
      <x:c r="C37" s="2"/>
      <x:c r="D37" s="2"/>
    </x:row>
    <x:row r="38">
      <x:c r="A38" s="2"/>
      <x:c r="B38" s="2"/>
      <x:c r="C38" s="2"/>
      <x:c r="D38" s="2"/>
    </x:row>
    <x:row r="39">
      <x:c r="A39" s="2"/>
      <x:c r="B39" s="2"/>
      <x:c r="C39" s="2"/>
      <x:c r="D39" s="2"/>
    </x:row>
    <x:row r="40">
      <x:c r="A40" s="2"/>
      <x:c r="B40" s="2"/>
      <x:c r="C40" s="2"/>
      <x:c r="D40" s="2"/>
    </x:row>
    <x:row r="41">
      <x:c r="A41" s="2"/>
      <x:c r="B41" s="2"/>
      <x:c r="C41" s="2"/>
      <x:c r="D41" s="2"/>
    </x:row>
    <x:row r="42">
      <x:c r="A42" s="2"/>
      <x:c r="B42" s="2"/>
      <x:c r="C42" s="2"/>
      <x:c r="D42" s="2"/>
    </x:row>
    <x:row r="43">
      <x:c r="A43" s="2"/>
      <x:c r="B43" s="2"/>
      <x:c r="C43" s="2"/>
      <x:c r="D43" s="2"/>
    </x:row>
    <x:row r="44">
      <x:c r="A44" s="2"/>
      <x:c r="B44" s="2"/>
      <x:c r="C44" s="2"/>
      <x:c r="D44" s="2"/>
    </x:row>
    <x:row r="45">
      <x:c r="A45" s="2"/>
      <x:c r="B45" s="2"/>
      <x:c r="C45" s="2"/>
      <x:c r="D45" s="2"/>
    </x:row>
    <x:row r="46">
      <x:c r="A46" s="2"/>
      <x:c r="B46" s="2"/>
      <x:c r="C46" s="2"/>
      <x:c r="D46" s="2"/>
    </x:row>
    <x:row r="47">
      <x:c r="A47" s="2"/>
      <x:c r="B47" s="2"/>
      <x:c r="C47" s="2"/>
      <x:c r="D47" s="2"/>
    </x:row>
    <x:row r="48">
      <x:c r="A48" s="2"/>
      <x:c r="B48" s="2"/>
      <x:c r="C48" s="2"/>
      <x:c r="D48" s="2"/>
    </x:row>
    <x:row r="49">
      <x:c r="A49" s="2"/>
      <x:c r="B49" s="2"/>
      <x:c r="C49" s="2"/>
      <x:c r="D49" s="2"/>
    </x:row>
    <x:row r="50">
      <x:c r="A50" s="2"/>
      <x:c r="B50" s="2"/>
      <x:c r="C50" s="2"/>
      <x:c r="D50" s="2"/>
    </x:row>
    <x:row r="51">
      <x:c r="A51" s="2"/>
      <x:c r="B51" s="2"/>
      <x:c r="C51" s="2"/>
      <x:c r="D51" s="2"/>
    </x:row>
    <x:row r="52">
      <x:c r="A52" s="2"/>
      <x:c r="B52" s="2"/>
      <x:c r="C52" s="2"/>
      <x:c r="D52" s="2"/>
    </x:row>
    <x:row r="53">
      <x:c r="A53" s="2"/>
      <x:c r="B53" s="2"/>
      <x:c r="C53" s="2"/>
      <x:c r="D53" s="2"/>
    </x:row>
    <x:row r="54">
      <x:c r="A54" s="2"/>
      <x:c r="B54" s="2"/>
      <x:c r="C54" s="2"/>
      <x:c r="D54" s="2"/>
    </x:row>
    <x:row r="55">
      <x:c r="A55" s="2"/>
      <x:c r="B55" s="2"/>
      <x:c r="C55" s="2"/>
      <x:c r="D55" s="2"/>
    </x:row>
    <x:row r="56">
      <x:c r="A56" s="2"/>
      <x:c r="B56" s="2"/>
      <x:c r="C56" s="2"/>
      <x:c r="D56" s="2"/>
    </x:row>
    <x:row r="57">
      <x:c r="A57" s="2"/>
      <x:c r="B57" s="2"/>
      <x:c r="C57" s="2"/>
      <x:c r="D57" s="2"/>
    </x:row>
    <x:row r="58">
      <x:c r="A58" s="2"/>
      <x:c r="B58" s="2"/>
      <x:c r="C58" s="2"/>
      <x:c r="D58" s="2"/>
    </x:row>
    <x:row r="59">
      <x:c r="A59" s="2"/>
      <x:c r="B59" s="2"/>
      <x:c r="C59" s="2"/>
      <x:c r="D59" s="2"/>
    </x:row>
    <x:row r="60">
      <x:c r="A60" s="2"/>
      <x:c r="B60" s="2"/>
      <x:c r="C60" s="2"/>
      <x:c r="D60" s="2"/>
    </x:row>
    <x:row r="61">
      <x:c r="A61" s="2"/>
      <x:c r="B61" s="2"/>
      <x:c r="C61" s="2"/>
      <x:c r="D61" s="2"/>
    </x:row>
    <x:row r="62">
      <x:c r="A62" s="2"/>
      <x:c r="B62" s="2"/>
      <x:c r="C62" s="2"/>
      <x:c r="D62" s="2"/>
    </x:row>
    <x:row r="63">
      <x:c r="A63" s="2"/>
      <x:c r="B63" s="2"/>
      <x:c r="C63" s="2"/>
      <x:c r="D63" s="2"/>
    </x:row>
    <x:row r="64">
      <x:c r="A64" s="2"/>
      <x:c r="B64" s="2"/>
      <x:c r="C64" s="2"/>
      <x:c r="D64" s="2"/>
    </x:row>
    <x:row r="65">
      <x:c r="A65" s="2"/>
      <x:c r="B65" s="2"/>
      <x:c r="C65" s="2"/>
      <x:c r="D65" s="2"/>
    </x:row>
    <x:row r="66">
      <x:c r="A66" s="2"/>
      <x:c r="B66" s="2"/>
      <x:c r="C66" s="2"/>
      <x:c r="D66" s="2"/>
    </x:row>
    <x:row r="67">
      <x:c r="A67" s="2"/>
      <x:c r="B67" s="2"/>
      <x:c r="C67" s="2"/>
      <x:c r="D67" s="2"/>
    </x:row>
    <x:row r="68">
      <x:c r="A68" s="2"/>
      <x:c r="B68" s="2"/>
      <x:c r="C68" s="2"/>
      <x:c r="D68" s="2"/>
    </x:row>
    <x:row r="69">
      <x:c r="A69" s="2"/>
      <x:c r="B69" s="2"/>
      <x:c r="C69" s="2"/>
      <x:c r="D69" s="2"/>
    </x:row>
    <x:row r="70">
      <x:c r="A70" s="2"/>
      <x:c r="B70" s="2"/>
      <x:c r="C70" s="2"/>
      <x:c r="D70" s="2"/>
    </x:row>
    <x:row r="71">
      <x:c r="A71" s="2"/>
      <x:c r="B71" s="2"/>
      <x:c r="C71" s="2"/>
      <x:c r="D71" s="2"/>
    </x:row>
    <x:row r="72">
      <x:c r="A72" s="2"/>
      <x:c r="B72" s="2"/>
      <x:c r="C72" s="2"/>
      <x:c r="D72" s="2"/>
    </x:row>
    <x:row r="73">
      <x:c r="A73" s="2"/>
      <x:c r="B73" s="2"/>
      <x:c r="C73" s="2"/>
      <x:c r="D73" s="2"/>
    </x:row>
    <x:row r="74">
      <x:c r="A74" s="2"/>
      <x:c r="B74" s="2"/>
      <x:c r="C74" s="2"/>
      <x:c r="D74" s="2"/>
    </x:row>
    <x:row r="75">
      <x:c r="A75" s="2"/>
      <x:c r="B75" s="2"/>
      <x:c r="C75" s="2"/>
      <x:c r="D75" s="2"/>
    </x:row>
    <x:row r="76">
      <x:c r="A76" s="2"/>
      <x:c r="B76" s="2"/>
      <x:c r="C76" s="2"/>
      <x:c r="D76" s="2"/>
    </x:row>
    <x:row r="77">
      <x:c r="A77" s="2"/>
      <x:c r="B77" s="2"/>
      <x:c r="C77" s="2"/>
      <x:c r="D77" s="2"/>
    </x:row>
    <x:row r="78">
      <x:c r="A78" s="2"/>
      <x:c r="B78" s="2"/>
      <x:c r="C78" s="2"/>
      <x:c r="D78" s="2"/>
    </x:row>
    <x:row r="79">
      <x:c r="A79" s="2"/>
      <x:c r="B79" s="2"/>
      <x:c r="C79" s="2"/>
      <x:c r="D79" s="2"/>
    </x:row>
    <x:row r="80">
      <x:c r="A80" s="2"/>
      <x:c r="B80" s="2"/>
      <x:c r="C80" s="2"/>
      <x:c r="D80" s="2"/>
    </x:row>
    <x:row r="81">
      <x:c r="A81" s="2"/>
      <x:c r="B81" s="2"/>
      <x:c r="C81" s="2"/>
      <x:c r="D81" s="2"/>
    </x:row>
    <x:row r="82">
      <x:c r="A82" s="2"/>
      <x:c r="B82" s="2"/>
      <x:c r="C82" s="2"/>
      <x:c r="D82" s="2"/>
    </x:row>
    <x:row r="83">
      <x:c r="A83" s="2"/>
      <x:c r="B83" s="2"/>
      <x:c r="C83" s="2"/>
      <x:c r="D83" s="2"/>
    </x:row>
    <x:row r="84">
      <x:c r="A84" s="2"/>
      <x:c r="B84" s="2"/>
      <x:c r="C84" s="2"/>
      <x:c r="D84" s="2"/>
    </x:row>
    <x:row r="85">
      <x:c r="A85" s="2"/>
      <x:c r="B85" s="2"/>
      <x:c r="C85" s="2"/>
      <x:c r="D85" s="2"/>
    </x:row>
    <x:row r="86">
      <x:c r="A86" s="2"/>
      <x:c r="B86" s="2"/>
      <x:c r="C86" s="2"/>
      <x:c r="D86" s="2"/>
    </x:row>
    <x:row r="87">
      <x:c r="A87" s="2"/>
      <x:c r="B87" s="2"/>
      <x:c r="C87" s="2"/>
      <x:c r="D87" s="2"/>
    </x:row>
    <x:row r="88">
      <x:c r="A88" s="2"/>
      <x:c r="B88" s="2"/>
      <x:c r="C88" s="2"/>
      <x:c r="D88" s="2"/>
    </x:row>
    <x:row r="89">
      <x:c r="A89" s="2"/>
      <x:c r="B89" s="2"/>
      <x:c r="C89" s="2"/>
      <x:c r="D89" s="2"/>
    </x:row>
    <x:row r="90">
      <x:c r="A90" s="2"/>
      <x:c r="B90" s="2"/>
      <x:c r="C90" s="2"/>
      <x:c r="D90" s="2"/>
    </x:row>
    <x:row r="91">
      <x:c r="A91" s="2"/>
      <x:c r="B91" s="2"/>
      <x:c r="C91" s="2"/>
      <x:c r="D91" s="2"/>
    </x:row>
    <x:row r="92">
      <x:c r="A92" s="2"/>
      <x:c r="B92" s="2"/>
      <x:c r="C92" s="2"/>
      <x:c r="D92" s="2"/>
    </x:row>
    <x:row r="93">
      <x:c r="A93" s="2"/>
      <x:c r="B93" s="2"/>
      <x:c r="C93" s="2"/>
      <x:c r="D93" s="2"/>
    </x:row>
    <x:row r="94">
      <x:c r="A94" s="2"/>
      <x:c r="B94" s="2"/>
      <x:c r="C94" s="2"/>
      <x:c r="D94" s="2"/>
    </x:row>
    <x:row r="95">
      <x:c r="A95" s="2"/>
      <x:c r="B95" s="2"/>
      <x:c r="C95" s="2"/>
      <x:c r="D95" s="2"/>
    </x:row>
    <x:row r="96">
      <x:c r="A96" s="2"/>
      <x:c r="B96" s="2"/>
      <x:c r="C96" s="2"/>
      <x:c r="D96" s="2"/>
    </x:row>
    <x:row r="97">
      <x:c r="A97" s="2"/>
      <x:c r="B97" s="2"/>
      <x:c r="C97" s="2"/>
      <x:c r="D97" s="2"/>
    </x:row>
    <x:row r="98">
      <x:c r="A98" s="2"/>
      <x:c r="B98" s="2"/>
      <x:c r="C98" s="2"/>
      <x:c r="D98" s="2"/>
    </x:row>
    <x:row r="99">
      <x:c r="A99" s="2"/>
      <x:c r="B99" s="2"/>
      <x:c r="C99" s="2"/>
      <x:c r="D99" s="2"/>
    </x:row>
    <x:row r="100">
      <x:c r="A100" s="2"/>
      <x:c r="B100" s="2"/>
      <x:c r="C100" s="2"/>
      <x:c r="D100" s="2"/>
    </x:row>
  </x:sheetData>
  <x:pageMargins left="0.7" right="0.7" top="0.75" bottom="0.75" header="0.3" footer="0.3"/>
  <x:drawing xmlns:r="http://schemas.openxmlformats.org/officeDocument/2006/relationships" r:id="R4986e7010cf6400b"/>
</x:worksheet>
</file>